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6835" windowHeight="115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0" i="1" l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C80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C72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C6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C49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C41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C26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C7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C4" i="1"/>
  <c r="O5" i="1"/>
  <c r="G6" i="1"/>
</calcChain>
</file>

<file path=xl/sharedStrings.xml><?xml version="1.0" encoding="utf-8"?>
<sst xmlns="http://schemas.openxmlformats.org/spreadsheetml/2006/main" count="107" uniqueCount="94">
  <si>
    <t>Nr. crt.</t>
  </si>
  <si>
    <t>DENUMIRE PROGRAM</t>
  </si>
  <si>
    <t xml:space="preserve">IANUARIE </t>
  </si>
  <si>
    <t>TRIM I 2020</t>
  </si>
  <si>
    <t>TRIM II 2020</t>
  </si>
  <si>
    <t>TRIM III 2020</t>
  </si>
  <si>
    <t>OCTOMBRIE</t>
  </si>
  <si>
    <t>DECEMBRIE</t>
  </si>
  <si>
    <t>TRIM IV 2019</t>
  </si>
  <si>
    <t>TOTAL AN 2020</t>
  </si>
  <si>
    <t>Program national diabet zaharat  ambulator</t>
  </si>
  <si>
    <t>Copii cu diabet ins. Automonitorizati - teste</t>
  </si>
  <si>
    <t>Adulti cu diabet ins. Automonitorizati - teste</t>
  </si>
  <si>
    <t>Diabet spital- pompe insulina si consumabile</t>
  </si>
  <si>
    <t>Pompe insulina.</t>
  </si>
  <si>
    <t>Spital Sf.Spiridon</t>
  </si>
  <si>
    <t>Spital Sf.Maria</t>
  </si>
  <si>
    <t xml:space="preserve">Seturi cons. pompe insulina </t>
  </si>
  <si>
    <t xml:space="preserve">Sisteme pompe insulina cu senzori de monitoriz.glicemiei </t>
  </si>
  <si>
    <t xml:space="preserve">Sisteme monitorizare continua a glicemiei </t>
  </si>
  <si>
    <t xml:space="preserve">Materiale consumabile sist.monitorizare continua </t>
  </si>
  <si>
    <t>Mat.consum.sist.pompe insuline cu senz.de monit.continua</t>
  </si>
  <si>
    <t>Program national de ortopedie:</t>
  </si>
  <si>
    <t>a)</t>
  </si>
  <si>
    <t>Endoprotezati</t>
  </si>
  <si>
    <t>SP.CL DE RECUPERARE</t>
  </si>
  <si>
    <t>SP.JUD.SF.SPIRIDON</t>
  </si>
  <si>
    <t>SP.MUN. PASCANI</t>
  </si>
  <si>
    <t>b)</t>
  </si>
  <si>
    <t>SP.DE COPII SF.MARIA-endoprotezati copii</t>
  </si>
  <si>
    <t>c)</t>
  </si>
  <si>
    <t>Endoprotez.art.tumorala-Sp.Sf.Maria</t>
  </si>
  <si>
    <t>Endoprotez.art.tumorala-Sp.Recuperare</t>
  </si>
  <si>
    <t>d)</t>
  </si>
  <si>
    <t>Implant segmentar de coloana</t>
  </si>
  <si>
    <t>SP.COPII SF.MARIA- copii</t>
  </si>
  <si>
    <t>Sp.Recuperare-adulti</t>
  </si>
  <si>
    <t>e)</t>
  </si>
  <si>
    <t>Chirurgie spinala- Sp.Neurochirurgie</t>
  </si>
  <si>
    <t>f)</t>
  </si>
  <si>
    <t>Adulti cu instab.artic.trat cu impl.fixare</t>
  </si>
  <si>
    <t>Sp. Recuperare</t>
  </si>
  <si>
    <t>Sp.Sf.Spiridon</t>
  </si>
  <si>
    <t>PN tratament al surditatii prin proteze auditive implantabile,Sp. Recuperare:</t>
  </si>
  <si>
    <t>Implanturi cohleare</t>
  </si>
  <si>
    <t>Proteze auditive cu ancorare osoasa</t>
  </si>
  <si>
    <t>Procesoare de sunet externe ptr.prot.aud.implantabile cu ancorare osoasa</t>
  </si>
  <si>
    <t>Procesoare de sunet pentru implanturi cohleare</t>
  </si>
  <si>
    <t>PN terapie insuf.hepatice- Sp.Parhon</t>
  </si>
  <si>
    <t>PN boli rare-epid.buloasa-Sf.Spiridon</t>
  </si>
  <si>
    <t>PN boli rare-osteogeneza imperf.tije Sp.Sf.Maria</t>
  </si>
  <si>
    <t>Program National de boli cardiovasc.</t>
  </si>
  <si>
    <t xml:space="preserve"> Institutul de Boli Cardiovasculare</t>
  </si>
  <si>
    <t>*proceduri de dilatare percutana</t>
  </si>
  <si>
    <t>*proceduri terapeutice electrofiziologie</t>
  </si>
  <si>
    <t>*implantare de stimulatoare cardiace</t>
  </si>
  <si>
    <t>*defibrilatoare interne</t>
  </si>
  <si>
    <t>*stimulatoare de resincronizare cardiaca</t>
  </si>
  <si>
    <t>*interventii de chirurgie cardiovasc. adulti</t>
  </si>
  <si>
    <t>*interventii de chirurgie cardiovasc. copii</t>
  </si>
  <si>
    <t>* tratament anevrisme aortice prin tehnici hibride</t>
  </si>
  <si>
    <t>* tratament stenoze aortice prin tehnici transcateter</t>
  </si>
  <si>
    <t>* tratament aritmii complexe prin proc.de ablatie</t>
  </si>
  <si>
    <t>*copii cu malform.cardiace congenit.-card.interv.</t>
  </si>
  <si>
    <t>*adulti cu malform.cardiace congenit.-card.interv.</t>
  </si>
  <si>
    <t>*chirurgie vasculara</t>
  </si>
  <si>
    <t>Spital clinic jud.urg.Sf.Spiridon</t>
  </si>
  <si>
    <t xml:space="preserve">*chirurgie vasculara </t>
  </si>
  <si>
    <t>*implantare de simulatoare cardiace</t>
  </si>
  <si>
    <t>Subprogram reconstructie mamara dupa afectiuni oncologice:</t>
  </si>
  <si>
    <t>Spital clinic jud.de urgenta Sf.Spiridon</t>
  </si>
  <si>
    <t>Institutul Regional de Oncologie</t>
  </si>
  <si>
    <t>Program national de diagnostic si tratament cu ajutorul aparaturii de inalta performanta</t>
  </si>
  <si>
    <t>8.1.</t>
  </si>
  <si>
    <t>Subprogramul de radiologie interventionala</t>
  </si>
  <si>
    <t>- afectiuni cerebrovasculare Sp.Oblu</t>
  </si>
  <si>
    <t>- afectiuni vasculare periferice Sp. f.Spiridon</t>
  </si>
  <si>
    <t>- afectiuni oncologice Sp.Sf.Spiridon</t>
  </si>
  <si>
    <t>- hemoragii acute sau cronice Sp.Sf.Spiridon</t>
  </si>
  <si>
    <t>8.2.</t>
  </si>
  <si>
    <t xml:space="preserve">Subpr.hidrocefalie congenitale Sp.Sf.Maria </t>
  </si>
  <si>
    <t>8.3.</t>
  </si>
  <si>
    <t>Subpr.durere neuropata-implant neuro medular Sp.Oblu</t>
  </si>
  <si>
    <t>TOTAL MATERIALE SANITARE</t>
  </si>
  <si>
    <t xml:space="preserve">FEBRUARIE  </t>
  </si>
  <si>
    <t xml:space="preserve">MARTIE </t>
  </si>
  <si>
    <t>APRILIE</t>
  </si>
  <si>
    <t xml:space="preserve">VALORI DE CONTRACT 2020 - MAT.SANITARE PNS </t>
  </si>
  <si>
    <t xml:space="preserve">MAI         </t>
  </si>
  <si>
    <t xml:space="preserve">IUNIE      </t>
  </si>
  <si>
    <t xml:space="preserve">IULIE </t>
  </si>
  <si>
    <t xml:space="preserve">AUGUST </t>
  </si>
  <si>
    <t xml:space="preserve">NOIEMBRIE </t>
  </si>
  <si>
    <t xml:space="preserve">SEPTEMBRIE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</si>
</sst>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9"/>
      <name val="Calibri"/>
      <family val="2"/>
      <scheme val="minor"/>
    </font>
    <font>
      <b/>
      <i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right" vertical="center"/>
    </xf>
    <xf numFmtId="4" fontId="2" fillId="3" borderId="5" xfId="0" applyNumberFormat="1" applyFont="1" applyFill="1" applyBorder="1" applyAlignment="1">
      <alignment vertical="center" wrapText="1"/>
    </xf>
    <xf numFmtId="4" fontId="2" fillId="3" borderId="5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164" fontId="2" fillId="4" borderId="4" xfId="0" applyNumberFormat="1" applyFont="1" applyFill="1" applyBorder="1" applyAlignment="1">
      <alignment horizontal="right" vertical="center"/>
    </xf>
    <xf numFmtId="4" fontId="2" fillId="4" borderId="5" xfId="0" applyNumberFormat="1" applyFont="1" applyFill="1" applyBorder="1" applyAlignment="1">
      <alignment vertical="center" wrapText="1"/>
    </xf>
    <xf numFmtId="4" fontId="2" fillId="4" borderId="5" xfId="0" applyNumberFormat="1" applyFont="1" applyFill="1" applyBorder="1" applyAlignment="1">
      <alignment horizontal="right" vertical="center"/>
    </xf>
    <xf numFmtId="1" fontId="2" fillId="0" borderId="4" xfId="0" applyNumberFormat="1" applyFont="1" applyFill="1" applyBorder="1" applyAlignment="1">
      <alignment horizontal="right" vertical="center"/>
    </xf>
    <xf numFmtId="4" fontId="2" fillId="0" borderId="5" xfId="0" applyNumberFormat="1" applyFont="1" applyFill="1" applyBorder="1" applyAlignment="1">
      <alignment vertical="center" wrapText="1"/>
    </xf>
    <xf numFmtId="4" fontId="2" fillId="2" borderId="5" xfId="0" applyNumberFormat="1" applyFont="1" applyFill="1" applyBorder="1" applyAlignment="1">
      <alignment vertical="center"/>
    </xf>
    <xf numFmtId="4" fontId="2" fillId="2" borderId="5" xfId="0" applyNumberFormat="1" applyFont="1" applyFill="1" applyBorder="1" applyAlignment="1">
      <alignment horizontal="right" vertical="center" wrapText="1"/>
    </xf>
    <xf numFmtId="4" fontId="2" fillId="2" borderId="5" xfId="0" applyNumberFormat="1" applyFont="1" applyFill="1" applyBorder="1" applyAlignment="1">
      <alignment horizontal="right" vertical="center"/>
    </xf>
    <xf numFmtId="1" fontId="2" fillId="4" borderId="4" xfId="0" applyNumberFormat="1" applyFont="1" applyFill="1" applyBorder="1" applyAlignment="1">
      <alignment horizontal="right" vertical="center"/>
    </xf>
    <xf numFmtId="4" fontId="2" fillId="4" borderId="5" xfId="0" applyNumberFormat="1" applyFont="1" applyFill="1" applyBorder="1" applyAlignment="1">
      <alignment vertical="center"/>
    </xf>
    <xf numFmtId="4" fontId="2" fillId="4" borderId="5" xfId="0" applyNumberFormat="1" applyFont="1" applyFill="1" applyBorder="1" applyAlignment="1">
      <alignment horizontal="right" vertical="center" wrapText="1"/>
    </xf>
    <xf numFmtId="0" fontId="4" fillId="5" borderId="0" xfId="0" applyFont="1" applyFill="1" applyAlignment="1">
      <alignment vertical="center"/>
    </xf>
    <xf numFmtId="1" fontId="2" fillId="2" borderId="4" xfId="0" applyNumberFormat="1" applyFont="1" applyFill="1" applyBorder="1" applyAlignment="1">
      <alignment horizontal="right" vertical="center"/>
    </xf>
    <xf numFmtId="4" fontId="2" fillId="2" borderId="5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1" fontId="2" fillId="6" borderId="4" xfId="0" applyNumberFormat="1" applyFont="1" applyFill="1" applyBorder="1" applyAlignment="1">
      <alignment horizontal="right" vertical="center"/>
    </xf>
    <xf numFmtId="4" fontId="2" fillId="6" borderId="5" xfId="0" applyNumberFormat="1" applyFont="1" applyFill="1" applyBorder="1" applyAlignment="1">
      <alignment vertical="center" wrapText="1"/>
    </xf>
    <xf numFmtId="4" fontId="2" fillId="6" borderId="5" xfId="0" applyNumberFormat="1" applyFont="1" applyFill="1" applyBorder="1" applyAlignment="1">
      <alignment horizontal="right" vertical="center" wrapText="1"/>
    </xf>
    <xf numFmtId="4" fontId="5" fillId="4" borderId="5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vertical="center"/>
    </xf>
    <xf numFmtId="0" fontId="2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/>
    </xf>
    <xf numFmtId="0" fontId="2" fillId="6" borderId="4" xfId="0" applyFont="1" applyFill="1" applyBorder="1" applyAlignment="1">
      <alignment horizontal="right" vertical="center"/>
    </xf>
    <xf numFmtId="1" fontId="2" fillId="6" borderId="5" xfId="0" applyNumberFormat="1" applyFont="1" applyFill="1" applyBorder="1" applyAlignment="1">
      <alignment vertical="center"/>
    </xf>
    <xf numFmtId="4" fontId="2" fillId="3" borderId="5" xfId="0" applyNumberFormat="1" applyFont="1" applyFill="1" applyBorder="1" applyAlignment="1">
      <alignment horizontal="right" vertical="center" wrapText="1"/>
    </xf>
    <xf numFmtId="4" fontId="2" fillId="3" borderId="5" xfId="0" applyNumberFormat="1" applyFont="1" applyFill="1" applyBorder="1" applyAlignment="1">
      <alignment vertical="center"/>
    </xf>
    <xf numFmtId="0" fontId="2" fillId="4" borderId="4" xfId="0" applyFont="1" applyFill="1" applyBorder="1" applyAlignment="1">
      <alignment horizontal="right" vertical="center"/>
    </xf>
    <xf numFmtId="3" fontId="2" fillId="6" borderId="4" xfId="0" applyNumberFormat="1" applyFont="1" applyFill="1" applyBorder="1" applyAlignment="1">
      <alignment horizontal="right" vertical="center" wrapText="1"/>
    </xf>
    <xf numFmtId="4" fontId="2" fillId="6" borderId="5" xfId="0" applyNumberFormat="1" applyFont="1" applyFill="1" applyBorder="1" applyAlignment="1">
      <alignment horizontal="left" vertical="center" wrapText="1"/>
    </xf>
    <xf numFmtId="1" fontId="2" fillId="0" borderId="4" xfId="0" applyNumberFormat="1" applyFont="1" applyFill="1" applyBorder="1" applyAlignment="1">
      <alignment horizontal="right" vertical="center" wrapText="1"/>
    </xf>
    <xf numFmtId="0" fontId="2" fillId="6" borderId="5" xfId="0" applyFont="1" applyFill="1" applyBorder="1" applyAlignment="1">
      <alignment vertical="center" wrapText="1"/>
    </xf>
    <xf numFmtId="4" fontId="2" fillId="2" borderId="5" xfId="0" quotePrefix="1" applyNumberFormat="1" applyFont="1" applyFill="1" applyBorder="1" applyAlignment="1">
      <alignment vertical="center" wrapText="1"/>
    </xf>
    <xf numFmtId="2" fontId="2" fillId="2" borderId="4" xfId="0" applyNumberFormat="1" applyFont="1" applyFill="1" applyBorder="1" applyAlignment="1">
      <alignment horizontal="right" vertical="center"/>
    </xf>
    <xf numFmtId="2" fontId="2" fillId="2" borderId="5" xfId="0" applyNumberFormat="1" applyFont="1" applyFill="1" applyBorder="1" applyAlignment="1">
      <alignment vertical="center" wrapText="1"/>
    </xf>
    <xf numFmtId="2" fontId="4" fillId="2" borderId="0" xfId="0" applyNumberFormat="1" applyFont="1" applyFill="1" applyAlignment="1">
      <alignment vertical="center"/>
    </xf>
    <xf numFmtId="1" fontId="2" fillId="6" borderId="7" xfId="0" applyNumberFormat="1" applyFont="1" applyFill="1" applyBorder="1" applyAlignment="1">
      <alignment horizontal="right" vertical="center"/>
    </xf>
    <xf numFmtId="4" fontId="2" fillId="6" borderId="8" xfId="0" applyNumberFormat="1" applyFont="1" applyFill="1" applyBorder="1" applyAlignment="1">
      <alignment vertical="center" wrapText="1"/>
    </xf>
    <xf numFmtId="4" fontId="2" fillId="6" borderId="8" xfId="0" applyNumberFormat="1" applyFont="1" applyFill="1" applyBorder="1" applyAlignment="1">
      <alignment horizontal="right" vertical="center"/>
    </xf>
    <xf numFmtId="1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4" fontId="2" fillId="0" borderId="0" xfId="0" applyNumberFormat="1" applyFont="1" applyFill="1" applyAlignment="1">
      <alignment horizontal="right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vertical="center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4" fontId="2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6"/>
  <sheetViews>
    <sheetView tabSelected="1" topLeftCell="B1" workbookViewId="0">
      <selection activeCell="B83" sqref="A83:XFD83"/>
    </sheetView>
  </sheetViews>
  <sheetFormatPr defaultColWidth="8.85546875" defaultRowHeight="12" x14ac:dyDescent="0.25"/>
  <cols>
    <col min="1" max="1" width="4.7109375" style="53" customWidth="1"/>
    <col min="2" max="2" width="43.85546875" style="54" customWidth="1"/>
    <col min="3" max="3" width="12.7109375" style="55" customWidth="1" collapsed="1"/>
    <col min="4" max="4" width="12.7109375" style="55" customWidth="1"/>
    <col min="5" max="5" width="12.7109375" style="14" customWidth="1"/>
    <col min="6" max="10" width="12.7109375" style="62" customWidth="1"/>
    <col min="11" max="11" width="12.7109375" style="55" customWidth="1"/>
    <col min="12" max="18" width="12.7109375" style="62" customWidth="1"/>
    <col min="19" max="19" width="12.7109375" style="74" customWidth="1"/>
    <col min="20" max="16384" width="8.85546875" style="14"/>
  </cols>
  <sheetData>
    <row r="1" spans="1:19" ht="29.25" customHeight="1" thickBot="1" x14ac:dyDescent="0.3">
      <c r="A1" s="1" t="s">
        <v>87</v>
      </c>
      <c r="B1" s="1"/>
      <c r="C1" s="2"/>
      <c r="D1" s="2"/>
      <c r="E1" s="60"/>
      <c r="F1" s="61"/>
      <c r="K1" s="2"/>
      <c r="S1" s="63"/>
    </row>
    <row r="2" spans="1:19" s="68" customFormat="1" ht="30.75" customHeight="1" x14ac:dyDescent="0.25">
      <c r="A2" s="3" t="s">
        <v>0</v>
      </c>
      <c r="B2" s="4" t="s">
        <v>1</v>
      </c>
      <c r="C2" s="5" t="s">
        <v>2</v>
      </c>
      <c r="D2" s="64" t="s">
        <v>84</v>
      </c>
      <c r="E2" s="64" t="s">
        <v>85</v>
      </c>
      <c r="F2" s="65" t="s">
        <v>3</v>
      </c>
      <c r="G2" s="66" t="s">
        <v>86</v>
      </c>
      <c r="H2" s="67" t="s">
        <v>88</v>
      </c>
      <c r="I2" s="67" t="s">
        <v>89</v>
      </c>
      <c r="J2" s="58" t="s">
        <v>4</v>
      </c>
      <c r="K2" s="6" t="s">
        <v>90</v>
      </c>
      <c r="L2" s="67" t="s">
        <v>91</v>
      </c>
      <c r="M2" s="67" t="s">
        <v>93</v>
      </c>
      <c r="N2" s="65" t="s">
        <v>5</v>
      </c>
      <c r="O2" s="56" t="s">
        <v>6</v>
      </c>
      <c r="P2" s="67" t="s">
        <v>92</v>
      </c>
      <c r="Q2" s="67" t="s">
        <v>7</v>
      </c>
      <c r="R2" s="65" t="s">
        <v>8</v>
      </c>
      <c r="S2" s="58" t="s">
        <v>9</v>
      </c>
    </row>
    <row r="3" spans="1:19" s="68" customFormat="1" ht="16.5" customHeight="1" x14ac:dyDescent="0.25">
      <c r="A3" s="7"/>
      <c r="B3" s="8"/>
      <c r="C3" s="9"/>
      <c r="D3" s="69"/>
      <c r="E3" s="69"/>
      <c r="F3" s="70"/>
      <c r="G3" s="71"/>
      <c r="H3" s="72"/>
      <c r="I3" s="72"/>
      <c r="J3" s="59"/>
      <c r="K3" s="10"/>
      <c r="L3" s="72"/>
      <c r="M3" s="72"/>
      <c r="N3" s="70"/>
      <c r="O3" s="57"/>
      <c r="P3" s="72"/>
      <c r="Q3" s="72"/>
      <c r="R3" s="70"/>
      <c r="S3" s="59"/>
    </row>
    <row r="4" spans="1:19" ht="16.5" customHeight="1" x14ac:dyDescent="0.25">
      <c r="A4" s="11">
        <v>1.1000000000000001</v>
      </c>
      <c r="B4" s="12" t="s">
        <v>10</v>
      </c>
      <c r="C4" s="39">
        <f>C5+C6</f>
        <v>439860</v>
      </c>
      <c r="D4" s="39">
        <f t="shared" ref="D4:S4" si="0">D5+D6</f>
        <v>407627</v>
      </c>
      <c r="E4" s="39">
        <f t="shared" si="0"/>
        <v>441293</v>
      </c>
      <c r="F4" s="39">
        <f t="shared" si="0"/>
        <v>1288780</v>
      </c>
      <c r="G4" s="39">
        <f t="shared" si="0"/>
        <v>391087</v>
      </c>
      <c r="H4" s="39">
        <f t="shared" si="0"/>
        <v>419940</v>
      </c>
      <c r="I4" s="39">
        <f t="shared" si="0"/>
        <v>481498.2</v>
      </c>
      <c r="J4" s="39">
        <f t="shared" si="0"/>
        <v>1292525.2</v>
      </c>
      <c r="K4" s="39">
        <f t="shared" si="0"/>
        <v>400608</v>
      </c>
      <c r="L4" s="39">
        <f t="shared" si="0"/>
        <v>405060</v>
      </c>
      <c r="M4" s="39">
        <f t="shared" si="0"/>
        <v>465750</v>
      </c>
      <c r="N4" s="39">
        <f t="shared" si="0"/>
        <v>1271418</v>
      </c>
      <c r="O4" s="39">
        <f t="shared" si="0"/>
        <v>426232.4</v>
      </c>
      <c r="P4" s="39">
        <f t="shared" si="0"/>
        <v>405660</v>
      </c>
      <c r="Q4" s="39">
        <f t="shared" si="0"/>
        <v>470173.07</v>
      </c>
      <c r="R4" s="39">
        <f t="shared" si="0"/>
        <v>1302065.47</v>
      </c>
      <c r="S4" s="39">
        <f t="shared" si="0"/>
        <v>5154788.67</v>
      </c>
    </row>
    <row r="5" spans="1:19" ht="16.5" customHeight="1" x14ac:dyDescent="0.25">
      <c r="A5" s="18"/>
      <c r="B5" s="19" t="s">
        <v>11</v>
      </c>
      <c r="C5" s="21">
        <v>17160</v>
      </c>
      <c r="D5" s="21">
        <v>16440</v>
      </c>
      <c r="E5" s="22">
        <v>24180</v>
      </c>
      <c r="F5" s="40">
        <v>57780</v>
      </c>
      <c r="G5" s="20">
        <v>17160</v>
      </c>
      <c r="H5" s="20">
        <v>14400</v>
      </c>
      <c r="I5" s="20">
        <v>24240</v>
      </c>
      <c r="J5" s="39">
        <v>55800</v>
      </c>
      <c r="K5" s="22">
        <v>20640</v>
      </c>
      <c r="L5" s="20">
        <v>17520</v>
      </c>
      <c r="M5" s="20">
        <v>10770</v>
      </c>
      <c r="N5" s="40">
        <v>48930</v>
      </c>
      <c r="O5" s="20">
        <f>17640+14850</f>
        <v>32490</v>
      </c>
      <c r="P5" s="20">
        <v>17160</v>
      </c>
      <c r="Q5" s="20">
        <v>24060</v>
      </c>
      <c r="R5" s="40">
        <v>73710</v>
      </c>
      <c r="S5" s="40">
        <v>236220</v>
      </c>
    </row>
    <row r="6" spans="1:19" ht="16.5" customHeight="1" x14ac:dyDescent="0.25">
      <c r="A6" s="18"/>
      <c r="B6" s="19" t="s">
        <v>12</v>
      </c>
      <c r="C6" s="21">
        <v>422700</v>
      </c>
      <c r="D6" s="21">
        <v>391187</v>
      </c>
      <c r="E6" s="22">
        <v>417113</v>
      </c>
      <c r="F6" s="40">
        <v>1231000</v>
      </c>
      <c r="G6" s="20">
        <f>360420+13507</f>
        <v>373927</v>
      </c>
      <c r="H6" s="20">
        <v>405540</v>
      </c>
      <c r="I6" s="20">
        <v>457258.2</v>
      </c>
      <c r="J6" s="39">
        <v>1236725.2</v>
      </c>
      <c r="K6" s="22">
        <v>379968</v>
      </c>
      <c r="L6" s="20">
        <v>387540</v>
      </c>
      <c r="M6" s="20">
        <v>454980</v>
      </c>
      <c r="N6" s="40">
        <v>1222488</v>
      </c>
      <c r="O6" s="20">
        <v>393742.4</v>
      </c>
      <c r="P6" s="20">
        <v>388500</v>
      </c>
      <c r="Q6" s="20">
        <v>446113.07</v>
      </c>
      <c r="R6" s="40">
        <v>1228355.47</v>
      </c>
      <c r="S6" s="40">
        <v>4918568.67</v>
      </c>
    </row>
    <row r="7" spans="1:19" ht="16.5" customHeight="1" x14ac:dyDescent="0.25">
      <c r="A7" s="11">
        <v>1.2</v>
      </c>
      <c r="B7" s="12" t="s">
        <v>13</v>
      </c>
      <c r="C7" s="13">
        <f>C8+C11+C14+C17+C20+C23</f>
        <v>12667.44</v>
      </c>
      <c r="D7" s="13">
        <f t="shared" ref="D7:S7" si="1">D8+D11+D14+D17+D20+D23</f>
        <v>40663.379999999997</v>
      </c>
      <c r="E7" s="13">
        <f t="shared" si="1"/>
        <v>105719.6</v>
      </c>
      <c r="F7" s="13">
        <f t="shared" si="1"/>
        <v>159050.41999999998</v>
      </c>
      <c r="G7" s="13">
        <f t="shared" si="1"/>
        <v>14591.91</v>
      </c>
      <c r="H7" s="13">
        <f t="shared" si="1"/>
        <v>38222.800000000003</v>
      </c>
      <c r="I7" s="13">
        <f t="shared" si="1"/>
        <v>231277.93</v>
      </c>
      <c r="J7" s="13">
        <f t="shared" si="1"/>
        <v>284092.64</v>
      </c>
      <c r="K7" s="13">
        <f t="shared" si="1"/>
        <v>10234</v>
      </c>
      <c r="L7" s="13">
        <f t="shared" si="1"/>
        <v>259163.2</v>
      </c>
      <c r="M7" s="13">
        <f t="shared" si="1"/>
        <v>60571</v>
      </c>
      <c r="N7" s="13">
        <f t="shared" si="1"/>
        <v>329968.2</v>
      </c>
      <c r="O7" s="13">
        <f t="shared" si="1"/>
        <v>211779.54</v>
      </c>
      <c r="P7" s="13">
        <f t="shared" si="1"/>
        <v>443534.9</v>
      </c>
      <c r="Q7" s="13">
        <f t="shared" si="1"/>
        <v>1175025.04</v>
      </c>
      <c r="R7" s="13">
        <f t="shared" si="1"/>
        <v>1830339.48</v>
      </c>
      <c r="S7" s="13">
        <f t="shared" si="1"/>
        <v>2603450.7400000002</v>
      </c>
    </row>
    <row r="8" spans="1:19" ht="16.5" customHeight="1" x14ac:dyDescent="0.25">
      <c r="A8" s="15"/>
      <c r="B8" s="16" t="s">
        <v>14</v>
      </c>
      <c r="C8" s="17">
        <v>0</v>
      </c>
      <c r="D8" s="17">
        <v>0</v>
      </c>
      <c r="E8" s="17">
        <v>0</v>
      </c>
      <c r="F8" s="13">
        <v>0</v>
      </c>
      <c r="G8" s="17">
        <v>0</v>
      </c>
      <c r="H8" s="17">
        <v>0</v>
      </c>
      <c r="I8" s="17">
        <v>0</v>
      </c>
      <c r="J8" s="39">
        <v>0</v>
      </c>
      <c r="K8" s="17">
        <v>0</v>
      </c>
      <c r="L8" s="17">
        <v>68710.600000000006</v>
      </c>
      <c r="M8" s="17">
        <v>0</v>
      </c>
      <c r="N8" s="13">
        <v>68710.600000000006</v>
      </c>
      <c r="O8" s="17">
        <v>0</v>
      </c>
      <c r="P8" s="17">
        <v>0</v>
      </c>
      <c r="Q8" s="17">
        <v>123545.79999999999</v>
      </c>
      <c r="R8" s="13">
        <v>123545.79999999999</v>
      </c>
      <c r="S8" s="13">
        <v>192256.4</v>
      </c>
    </row>
    <row r="9" spans="1:19" ht="16.5" customHeight="1" x14ac:dyDescent="0.25">
      <c r="A9" s="18"/>
      <c r="B9" s="19" t="s">
        <v>15</v>
      </c>
      <c r="C9" s="21">
        <v>0</v>
      </c>
      <c r="D9" s="21">
        <v>0</v>
      </c>
      <c r="E9" s="22">
        <v>0</v>
      </c>
      <c r="F9" s="40">
        <v>0</v>
      </c>
      <c r="G9" s="20">
        <v>0</v>
      </c>
      <c r="H9" s="20">
        <v>0</v>
      </c>
      <c r="I9" s="20">
        <v>0</v>
      </c>
      <c r="J9" s="39">
        <v>0</v>
      </c>
      <c r="K9" s="22">
        <v>0</v>
      </c>
      <c r="L9" s="20">
        <v>23205</v>
      </c>
      <c r="M9" s="20">
        <v>0</v>
      </c>
      <c r="N9" s="40">
        <v>23205</v>
      </c>
      <c r="O9" s="20">
        <v>0</v>
      </c>
      <c r="P9" s="20">
        <v>0</v>
      </c>
      <c r="Q9" s="20">
        <v>15470</v>
      </c>
      <c r="R9" s="40">
        <v>15470</v>
      </c>
      <c r="S9" s="40">
        <v>38675</v>
      </c>
    </row>
    <row r="10" spans="1:19" ht="16.5" customHeight="1" x14ac:dyDescent="0.25">
      <c r="A10" s="18"/>
      <c r="B10" s="19" t="s">
        <v>16</v>
      </c>
      <c r="C10" s="21">
        <v>0</v>
      </c>
      <c r="D10" s="21">
        <v>0</v>
      </c>
      <c r="E10" s="22">
        <v>0</v>
      </c>
      <c r="F10" s="40">
        <v>0</v>
      </c>
      <c r="G10" s="20">
        <v>0</v>
      </c>
      <c r="H10" s="20">
        <v>0</v>
      </c>
      <c r="I10" s="20">
        <v>0</v>
      </c>
      <c r="J10" s="39">
        <v>0</v>
      </c>
      <c r="K10" s="22">
        <v>0</v>
      </c>
      <c r="L10" s="20">
        <v>45505.599999999999</v>
      </c>
      <c r="M10" s="20">
        <v>0</v>
      </c>
      <c r="N10" s="40">
        <v>45505.599999999999</v>
      </c>
      <c r="O10" s="20">
        <v>0</v>
      </c>
      <c r="P10" s="20">
        <v>0</v>
      </c>
      <c r="Q10" s="20">
        <v>108075.79999999999</v>
      </c>
      <c r="R10" s="40">
        <v>108075.79999999999</v>
      </c>
      <c r="S10" s="40">
        <v>153581.4</v>
      </c>
    </row>
    <row r="11" spans="1:19" ht="16.5" customHeight="1" x14ac:dyDescent="0.25">
      <c r="A11" s="23"/>
      <c r="B11" s="16" t="s">
        <v>17</v>
      </c>
      <c r="C11" s="24">
        <v>12667.44</v>
      </c>
      <c r="D11" s="24">
        <v>28572.98</v>
      </c>
      <c r="E11" s="24">
        <v>12007.100000000002</v>
      </c>
      <c r="F11" s="40">
        <v>53247.520000000004</v>
      </c>
      <c r="G11" s="24">
        <v>14591.91</v>
      </c>
      <c r="H11" s="24">
        <v>15017.8</v>
      </c>
      <c r="I11" s="24">
        <v>30286.93</v>
      </c>
      <c r="J11" s="39">
        <v>59896.639999999999</v>
      </c>
      <c r="K11" s="24">
        <v>10234</v>
      </c>
      <c r="L11" s="24">
        <v>45540.35</v>
      </c>
      <c r="M11" s="24">
        <v>15351</v>
      </c>
      <c r="N11" s="40">
        <v>71125.350000000006</v>
      </c>
      <c r="O11" s="24">
        <v>8437.0999999999985</v>
      </c>
      <c r="P11" s="24">
        <v>17752.900000000009</v>
      </c>
      <c r="Q11" s="24">
        <v>90071.099999999991</v>
      </c>
      <c r="R11" s="40">
        <v>116261.1</v>
      </c>
      <c r="S11" s="40">
        <v>300530.61</v>
      </c>
    </row>
    <row r="12" spans="1:19" ht="16.5" customHeight="1" x14ac:dyDescent="0.25">
      <c r="A12" s="18"/>
      <c r="B12" s="19" t="s">
        <v>15</v>
      </c>
      <c r="C12" s="21">
        <v>6311.76</v>
      </c>
      <c r="D12" s="21">
        <v>14327.6</v>
      </c>
      <c r="E12" s="22">
        <v>6437.9000000000015</v>
      </c>
      <c r="F12" s="40">
        <v>27077.260000000002</v>
      </c>
      <c r="G12" s="20">
        <v>1309</v>
      </c>
      <c r="H12" s="20">
        <v>10376.799999999999</v>
      </c>
      <c r="I12" s="20">
        <v>13149.5</v>
      </c>
      <c r="J12" s="39">
        <v>24835.3</v>
      </c>
      <c r="K12" s="22">
        <v>10234</v>
      </c>
      <c r="L12" s="20">
        <v>15779.4</v>
      </c>
      <c r="M12" s="20">
        <v>15351</v>
      </c>
      <c r="N12" s="40">
        <v>41364.400000000001</v>
      </c>
      <c r="O12" s="20">
        <v>8437.0999999999985</v>
      </c>
      <c r="P12" s="20">
        <v>0</v>
      </c>
      <c r="Q12" s="20">
        <v>23240.699999999997</v>
      </c>
      <c r="R12" s="40">
        <v>31677.799999999996</v>
      </c>
      <c r="S12" s="40">
        <v>124954.75999999998</v>
      </c>
    </row>
    <row r="13" spans="1:19" ht="16.5" customHeight="1" x14ac:dyDescent="0.25">
      <c r="A13" s="18"/>
      <c r="B13" s="19" t="s">
        <v>16</v>
      </c>
      <c r="C13" s="21">
        <v>6355.68</v>
      </c>
      <c r="D13" s="21">
        <v>14245.38</v>
      </c>
      <c r="E13" s="22">
        <v>5569.2000000000007</v>
      </c>
      <c r="F13" s="40">
        <v>26170.26</v>
      </c>
      <c r="G13" s="20">
        <v>13282.91</v>
      </c>
      <c r="H13" s="20">
        <v>4641</v>
      </c>
      <c r="I13" s="20">
        <v>17137.43</v>
      </c>
      <c r="J13" s="39">
        <v>35061.339999999997</v>
      </c>
      <c r="K13" s="22">
        <v>0</v>
      </c>
      <c r="L13" s="20">
        <v>29760.949999999997</v>
      </c>
      <c r="M13" s="20">
        <v>0</v>
      </c>
      <c r="N13" s="40">
        <v>29760.949999999997</v>
      </c>
      <c r="O13" s="20">
        <v>0</v>
      </c>
      <c r="P13" s="20">
        <v>17752.900000000009</v>
      </c>
      <c r="Q13" s="20">
        <v>66830.399999999994</v>
      </c>
      <c r="R13" s="40">
        <v>84583.3</v>
      </c>
      <c r="S13" s="40">
        <v>175575.84999999998</v>
      </c>
    </row>
    <row r="14" spans="1:19" s="26" customFormat="1" ht="25.9" customHeight="1" x14ac:dyDescent="0.25">
      <c r="A14" s="23"/>
      <c r="B14" s="16" t="s">
        <v>18</v>
      </c>
      <c r="C14" s="25">
        <v>0</v>
      </c>
      <c r="D14" s="24">
        <v>0</v>
      </c>
      <c r="E14" s="24">
        <v>0</v>
      </c>
      <c r="F14" s="40">
        <v>0</v>
      </c>
      <c r="G14" s="24">
        <v>0</v>
      </c>
      <c r="H14" s="24">
        <v>0</v>
      </c>
      <c r="I14" s="24">
        <v>0</v>
      </c>
      <c r="J14" s="39">
        <v>0</v>
      </c>
      <c r="K14" s="24">
        <v>0</v>
      </c>
      <c r="L14" s="24">
        <v>0</v>
      </c>
      <c r="M14" s="24">
        <v>0</v>
      </c>
      <c r="N14" s="40">
        <v>0</v>
      </c>
      <c r="O14" s="24">
        <v>0</v>
      </c>
      <c r="P14" s="24">
        <v>0</v>
      </c>
      <c r="Q14" s="24">
        <v>33439</v>
      </c>
      <c r="R14" s="40">
        <v>33439</v>
      </c>
      <c r="S14" s="40">
        <v>33439</v>
      </c>
    </row>
    <row r="15" spans="1:19" ht="16.5" customHeight="1" x14ac:dyDescent="0.25">
      <c r="A15" s="27"/>
      <c r="B15" s="28" t="s">
        <v>15</v>
      </c>
      <c r="C15" s="21">
        <v>0</v>
      </c>
      <c r="D15" s="21">
        <v>0</v>
      </c>
      <c r="E15" s="22">
        <v>0</v>
      </c>
      <c r="F15" s="40">
        <v>0</v>
      </c>
      <c r="G15" s="20">
        <v>0</v>
      </c>
      <c r="H15" s="20">
        <v>0</v>
      </c>
      <c r="I15" s="20">
        <v>0</v>
      </c>
      <c r="J15" s="39">
        <v>0</v>
      </c>
      <c r="K15" s="22">
        <v>0</v>
      </c>
      <c r="L15" s="20">
        <v>0</v>
      </c>
      <c r="M15" s="20">
        <v>0</v>
      </c>
      <c r="N15" s="40">
        <v>0</v>
      </c>
      <c r="O15" s="20">
        <v>0</v>
      </c>
      <c r="P15" s="20">
        <v>0</v>
      </c>
      <c r="Q15" s="20">
        <v>33439</v>
      </c>
      <c r="R15" s="40">
        <v>33439</v>
      </c>
      <c r="S15" s="40">
        <v>33439</v>
      </c>
    </row>
    <row r="16" spans="1:19" ht="16.5" customHeight="1" x14ac:dyDescent="0.25">
      <c r="A16" s="27"/>
      <c r="B16" s="28" t="s">
        <v>16</v>
      </c>
      <c r="C16" s="21">
        <v>0</v>
      </c>
      <c r="D16" s="21">
        <v>0</v>
      </c>
      <c r="E16" s="22">
        <v>0</v>
      </c>
      <c r="F16" s="40">
        <v>0</v>
      </c>
      <c r="G16" s="20">
        <v>0</v>
      </c>
      <c r="H16" s="20">
        <v>0</v>
      </c>
      <c r="I16" s="20">
        <v>0</v>
      </c>
      <c r="J16" s="39">
        <v>0</v>
      </c>
      <c r="K16" s="22">
        <v>0</v>
      </c>
      <c r="L16" s="20">
        <v>0</v>
      </c>
      <c r="M16" s="20">
        <v>0</v>
      </c>
      <c r="N16" s="40">
        <v>0</v>
      </c>
      <c r="O16" s="20">
        <v>0</v>
      </c>
      <c r="P16" s="20">
        <v>0</v>
      </c>
      <c r="Q16" s="20">
        <v>0</v>
      </c>
      <c r="R16" s="40">
        <v>0</v>
      </c>
      <c r="S16" s="40">
        <v>0</v>
      </c>
    </row>
    <row r="17" spans="1:19" s="26" customFormat="1" ht="16.5" customHeight="1" x14ac:dyDescent="0.25">
      <c r="A17" s="23"/>
      <c r="B17" s="16" t="s">
        <v>19</v>
      </c>
      <c r="C17" s="25">
        <v>0</v>
      </c>
      <c r="D17" s="24">
        <v>0</v>
      </c>
      <c r="E17" s="24">
        <v>0</v>
      </c>
      <c r="F17" s="40">
        <v>0</v>
      </c>
      <c r="G17" s="24">
        <v>0</v>
      </c>
      <c r="H17" s="24">
        <v>0</v>
      </c>
      <c r="I17" s="24">
        <v>0</v>
      </c>
      <c r="J17" s="39">
        <v>0</v>
      </c>
      <c r="K17" s="24">
        <v>0</v>
      </c>
      <c r="L17" s="24">
        <v>0</v>
      </c>
      <c r="M17" s="24">
        <v>0</v>
      </c>
      <c r="N17" s="40">
        <v>0</v>
      </c>
      <c r="O17" s="24">
        <v>124950</v>
      </c>
      <c r="P17" s="24">
        <v>199682</v>
      </c>
      <c r="Q17" s="24">
        <v>374623.9</v>
      </c>
      <c r="R17" s="40">
        <v>699255.9</v>
      </c>
      <c r="S17" s="40">
        <v>699255.9</v>
      </c>
    </row>
    <row r="18" spans="1:19" ht="18.600000000000001" customHeight="1" x14ac:dyDescent="0.25">
      <c r="A18" s="27"/>
      <c r="B18" s="28" t="s">
        <v>15</v>
      </c>
      <c r="C18" s="21">
        <v>0</v>
      </c>
      <c r="D18" s="21">
        <v>0</v>
      </c>
      <c r="E18" s="22">
        <v>0</v>
      </c>
      <c r="F18" s="40">
        <v>0</v>
      </c>
      <c r="G18" s="20">
        <v>0</v>
      </c>
      <c r="H18" s="20">
        <v>0</v>
      </c>
      <c r="I18" s="20">
        <v>0</v>
      </c>
      <c r="J18" s="39">
        <v>0</v>
      </c>
      <c r="K18" s="22">
        <v>0</v>
      </c>
      <c r="L18" s="20">
        <v>0</v>
      </c>
      <c r="M18" s="20">
        <v>0</v>
      </c>
      <c r="N18" s="40">
        <v>0</v>
      </c>
      <c r="O18" s="20">
        <v>0</v>
      </c>
      <c r="P18" s="20">
        <v>199682</v>
      </c>
      <c r="Q18" s="20">
        <v>0</v>
      </c>
      <c r="R18" s="40">
        <v>199682</v>
      </c>
      <c r="S18" s="40">
        <v>199682</v>
      </c>
    </row>
    <row r="19" spans="1:19" ht="18" customHeight="1" x14ac:dyDescent="0.25">
      <c r="A19" s="27"/>
      <c r="B19" s="28" t="s">
        <v>16</v>
      </c>
      <c r="C19" s="21">
        <v>0</v>
      </c>
      <c r="D19" s="21">
        <v>0</v>
      </c>
      <c r="E19" s="22">
        <v>0</v>
      </c>
      <c r="F19" s="40">
        <v>0</v>
      </c>
      <c r="G19" s="20">
        <v>0</v>
      </c>
      <c r="H19" s="20">
        <v>0</v>
      </c>
      <c r="I19" s="20">
        <v>0</v>
      </c>
      <c r="J19" s="39">
        <v>0</v>
      </c>
      <c r="K19" s="22">
        <v>0</v>
      </c>
      <c r="L19" s="20">
        <v>0</v>
      </c>
      <c r="M19" s="20">
        <v>0</v>
      </c>
      <c r="N19" s="40">
        <v>0</v>
      </c>
      <c r="O19" s="20">
        <v>124950</v>
      </c>
      <c r="P19" s="20">
        <v>0</v>
      </c>
      <c r="Q19" s="20">
        <v>374623.9</v>
      </c>
      <c r="R19" s="40">
        <v>499573.9</v>
      </c>
      <c r="S19" s="40">
        <v>499573.9</v>
      </c>
    </row>
    <row r="20" spans="1:19" s="26" customFormat="1" ht="24.6" customHeight="1" x14ac:dyDescent="0.25">
      <c r="A20" s="23"/>
      <c r="B20" s="16" t="s">
        <v>20</v>
      </c>
      <c r="C20" s="25">
        <v>0</v>
      </c>
      <c r="D20" s="24">
        <v>12090.4</v>
      </c>
      <c r="E20" s="24">
        <v>93712.5</v>
      </c>
      <c r="F20" s="40">
        <v>105802.9</v>
      </c>
      <c r="G20" s="24">
        <v>0</v>
      </c>
      <c r="H20" s="24">
        <v>23205</v>
      </c>
      <c r="I20" s="24">
        <v>200991</v>
      </c>
      <c r="J20" s="39">
        <v>224196</v>
      </c>
      <c r="K20" s="24">
        <v>0</v>
      </c>
      <c r="L20" s="24">
        <v>144912.25</v>
      </c>
      <c r="M20" s="24">
        <v>45220</v>
      </c>
      <c r="N20" s="40">
        <v>190132.25</v>
      </c>
      <c r="O20" s="24">
        <v>67830</v>
      </c>
      <c r="P20" s="24">
        <v>226100</v>
      </c>
      <c r="Q20" s="24">
        <v>446999.7</v>
      </c>
      <c r="R20" s="40">
        <v>740929.7</v>
      </c>
      <c r="S20" s="40">
        <v>1261060.8500000001</v>
      </c>
    </row>
    <row r="21" spans="1:19" s="29" customFormat="1" ht="16.5" customHeight="1" x14ac:dyDescent="0.25">
      <c r="A21" s="27"/>
      <c r="B21" s="28" t="s">
        <v>15</v>
      </c>
      <c r="C21" s="21">
        <v>0</v>
      </c>
      <c r="D21" s="21">
        <v>12090.4</v>
      </c>
      <c r="E21" s="22">
        <v>0</v>
      </c>
      <c r="F21" s="40">
        <v>12090.4</v>
      </c>
      <c r="G21" s="20">
        <v>0</v>
      </c>
      <c r="H21" s="20">
        <v>23205</v>
      </c>
      <c r="I21" s="20">
        <v>0</v>
      </c>
      <c r="J21" s="39">
        <v>23205</v>
      </c>
      <c r="K21" s="22">
        <v>0</v>
      </c>
      <c r="L21" s="20">
        <v>59232.25</v>
      </c>
      <c r="M21" s="20">
        <v>0</v>
      </c>
      <c r="N21" s="40">
        <v>59232.25</v>
      </c>
      <c r="O21" s="20">
        <v>0</v>
      </c>
      <c r="P21" s="20">
        <v>0</v>
      </c>
      <c r="Q21" s="20">
        <v>254576.7</v>
      </c>
      <c r="R21" s="40">
        <v>254576.7</v>
      </c>
      <c r="S21" s="40">
        <v>349104.35</v>
      </c>
    </row>
    <row r="22" spans="1:19" s="29" customFormat="1" ht="16.5" customHeight="1" x14ac:dyDescent="0.25">
      <c r="A22" s="27"/>
      <c r="B22" s="28" t="s">
        <v>16</v>
      </c>
      <c r="C22" s="21">
        <v>0</v>
      </c>
      <c r="D22" s="21">
        <v>0</v>
      </c>
      <c r="E22" s="22">
        <v>93712.5</v>
      </c>
      <c r="F22" s="40">
        <v>93712.5</v>
      </c>
      <c r="G22" s="20">
        <v>0</v>
      </c>
      <c r="H22" s="20">
        <v>0</v>
      </c>
      <c r="I22" s="20">
        <v>200991</v>
      </c>
      <c r="J22" s="39">
        <v>200991</v>
      </c>
      <c r="K22" s="22">
        <v>0</v>
      </c>
      <c r="L22" s="20">
        <v>85680</v>
      </c>
      <c r="M22" s="20">
        <v>45220</v>
      </c>
      <c r="N22" s="40">
        <v>130900</v>
      </c>
      <c r="O22" s="20">
        <v>67830</v>
      </c>
      <c r="P22" s="20">
        <v>226100</v>
      </c>
      <c r="Q22" s="20">
        <v>192423</v>
      </c>
      <c r="R22" s="40">
        <v>486353</v>
      </c>
      <c r="S22" s="40">
        <v>911956.5</v>
      </c>
    </row>
    <row r="23" spans="1:19" s="26" customFormat="1" ht="24.6" customHeight="1" x14ac:dyDescent="0.25">
      <c r="A23" s="23"/>
      <c r="B23" s="16" t="s">
        <v>21</v>
      </c>
      <c r="C23" s="25">
        <v>0</v>
      </c>
      <c r="D23" s="25">
        <v>0</v>
      </c>
      <c r="E23" s="24">
        <v>0</v>
      </c>
      <c r="F23" s="40">
        <v>0</v>
      </c>
      <c r="G23" s="24">
        <v>0</v>
      </c>
      <c r="H23" s="24">
        <v>0</v>
      </c>
      <c r="I23" s="24">
        <v>0</v>
      </c>
      <c r="J23" s="39">
        <v>0</v>
      </c>
      <c r="K23" s="24">
        <v>0</v>
      </c>
      <c r="L23" s="24">
        <v>0</v>
      </c>
      <c r="M23" s="24">
        <v>0</v>
      </c>
      <c r="N23" s="40">
        <v>0</v>
      </c>
      <c r="O23" s="24">
        <v>10562.440000000002</v>
      </c>
      <c r="P23" s="24">
        <v>0</v>
      </c>
      <c r="Q23" s="24">
        <v>106345.54</v>
      </c>
      <c r="R23" s="40">
        <v>116907.98</v>
      </c>
      <c r="S23" s="40">
        <v>116907.98</v>
      </c>
    </row>
    <row r="24" spans="1:19" s="29" customFormat="1" ht="16.5" customHeight="1" x14ac:dyDescent="0.25">
      <c r="A24" s="27"/>
      <c r="B24" s="28" t="s">
        <v>15</v>
      </c>
      <c r="C24" s="21">
        <v>0</v>
      </c>
      <c r="D24" s="21">
        <v>0</v>
      </c>
      <c r="E24" s="22">
        <v>0</v>
      </c>
      <c r="F24" s="40">
        <v>0</v>
      </c>
      <c r="G24" s="20">
        <v>0</v>
      </c>
      <c r="H24" s="20">
        <v>0</v>
      </c>
      <c r="I24" s="20">
        <v>0</v>
      </c>
      <c r="J24" s="39">
        <v>0</v>
      </c>
      <c r="K24" s="22">
        <v>0</v>
      </c>
      <c r="L24" s="20">
        <v>0</v>
      </c>
      <c r="M24" s="20">
        <v>0</v>
      </c>
      <c r="N24" s="40">
        <v>0</v>
      </c>
      <c r="O24" s="20">
        <v>0</v>
      </c>
      <c r="P24" s="20">
        <v>0</v>
      </c>
      <c r="Q24" s="20">
        <v>0</v>
      </c>
      <c r="R24" s="40">
        <v>0</v>
      </c>
      <c r="S24" s="40">
        <v>0</v>
      </c>
    </row>
    <row r="25" spans="1:19" s="29" customFormat="1" ht="16.5" customHeight="1" x14ac:dyDescent="0.25">
      <c r="A25" s="27"/>
      <c r="B25" s="28" t="s">
        <v>16</v>
      </c>
      <c r="C25" s="21">
        <v>0</v>
      </c>
      <c r="D25" s="21">
        <v>0</v>
      </c>
      <c r="E25" s="22">
        <v>0</v>
      </c>
      <c r="F25" s="40">
        <v>0</v>
      </c>
      <c r="G25" s="20">
        <v>0</v>
      </c>
      <c r="H25" s="20">
        <v>0</v>
      </c>
      <c r="I25" s="20">
        <v>0</v>
      </c>
      <c r="J25" s="39">
        <v>0</v>
      </c>
      <c r="K25" s="22">
        <v>0</v>
      </c>
      <c r="L25" s="20">
        <v>0</v>
      </c>
      <c r="M25" s="20">
        <v>0</v>
      </c>
      <c r="N25" s="40">
        <v>0</v>
      </c>
      <c r="O25" s="20">
        <v>10562.440000000002</v>
      </c>
      <c r="P25" s="20">
        <v>0</v>
      </c>
      <c r="Q25" s="20">
        <v>106345.54</v>
      </c>
      <c r="R25" s="40">
        <v>116907.98</v>
      </c>
      <c r="S25" s="40">
        <v>116907.98</v>
      </c>
    </row>
    <row r="26" spans="1:19" ht="16.5" customHeight="1" x14ac:dyDescent="0.25">
      <c r="A26" s="30">
        <v>2</v>
      </c>
      <c r="B26" s="31" t="s">
        <v>22</v>
      </c>
      <c r="C26" s="32">
        <f>C27+C34+C38+C37+C31+C32+C33</f>
        <v>159750.39999999999</v>
      </c>
      <c r="D26" s="32">
        <f t="shared" ref="D26:S26" si="2">D27+D34+D38+D37+D31+D32+D33</f>
        <v>416010.62</v>
      </c>
      <c r="E26" s="32">
        <f t="shared" si="2"/>
        <v>324608.83999999991</v>
      </c>
      <c r="F26" s="32">
        <f t="shared" si="2"/>
        <v>900369.86</v>
      </c>
      <c r="G26" s="32">
        <f t="shared" si="2"/>
        <v>123050.89</v>
      </c>
      <c r="H26" s="32">
        <f t="shared" si="2"/>
        <v>271241.63999999996</v>
      </c>
      <c r="I26" s="32">
        <f t="shared" si="2"/>
        <v>312415.44</v>
      </c>
      <c r="J26" s="32">
        <f t="shared" si="2"/>
        <v>706707.97000000009</v>
      </c>
      <c r="K26" s="32">
        <f t="shared" si="2"/>
        <v>42995.049999999988</v>
      </c>
      <c r="L26" s="32">
        <f t="shared" si="2"/>
        <v>20003.920000000002</v>
      </c>
      <c r="M26" s="32">
        <f t="shared" si="2"/>
        <v>26478.879999999997</v>
      </c>
      <c r="N26" s="32">
        <f t="shared" si="2"/>
        <v>89477.85</v>
      </c>
      <c r="O26" s="32">
        <f t="shared" si="2"/>
        <v>199307.99000000002</v>
      </c>
      <c r="P26" s="32">
        <f t="shared" si="2"/>
        <v>279115.23</v>
      </c>
      <c r="Q26" s="32">
        <f t="shared" si="2"/>
        <v>434930.66000000003</v>
      </c>
      <c r="R26" s="32">
        <f t="shared" si="2"/>
        <v>913353.87999999989</v>
      </c>
      <c r="S26" s="32">
        <f t="shared" si="2"/>
        <v>2609909.5599999996</v>
      </c>
    </row>
    <row r="27" spans="1:19" s="34" customFormat="1" ht="16.5" customHeight="1" x14ac:dyDescent="0.25">
      <c r="A27" s="23" t="s">
        <v>23</v>
      </c>
      <c r="B27" s="33" t="s">
        <v>24</v>
      </c>
      <c r="C27" s="25">
        <v>155172.4</v>
      </c>
      <c r="D27" s="25">
        <v>379637.63</v>
      </c>
      <c r="E27" s="25">
        <v>299691.57999999996</v>
      </c>
      <c r="F27" s="39">
        <v>834501.61</v>
      </c>
      <c r="G27" s="25">
        <v>93512.19</v>
      </c>
      <c r="H27" s="25">
        <v>270762.03999999998</v>
      </c>
      <c r="I27" s="25">
        <v>262715.07</v>
      </c>
      <c r="J27" s="39">
        <v>626989.30000000005</v>
      </c>
      <c r="K27" s="25">
        <v>22802.799999999992</v>
      </c>
      <c r="L27" s="25">
        <v>15804.52</v>
      </c>
      <c r="M27" s="25">
        <v>11663</v>
      </c>
      <c r="N27" s="39">
        <v>50270.319999999992</v>
      </c>
      <c r="O27" s="25">
        <v>199307.99000000002</v>
      </c>
      <c r="P27" s="25">
        <v>200090.22999999998</v>
      </c>
      <c r="Q27" s="25">
        <v>311759.46000000002</v>
      </c>
      <c r="R27" s="39">
        <v>711157.67999999993</v>
      </c>
      <c r="S27" s="39">
        <v>2222918.9099999997</v>
      </c>
    </row>
    <row r="28" spans="1:19" s="34" customFormat="1" ht="16.5" customHeight="1" x14ac:dyDescent="0.25">
      <c r="A28" s="27"/>
      <c r="B28" s="28" t="s">
        <v>25</v>
      </c>
      <c r="C28" s="21">
        <v>155172.4</v>
      </c>
      <c r="D28" s="21">
        <v>150434.61000000002</v>
      </c>
      <c r="E28" s="22">
        <v>229275.4</v>
      </c>
      <c r="F28" s="40">
        <v>534882.41</v>
      </c>
      <c r="G28" s="20">
        <v>0</v>
      </c>
      <c r="H28" s="20">
        <v>270762.03999999998</v>
      </c>
      <c r="I28" s="20">
        <v>151547.06</v>
      </c>
      <c r="J28" s="39">
        <v>422309.1</v>
      </c>
      <c r="K28" s="22">
        <v>22802.799999999992</v>
      </c>
      <c r="L28" s="20">
        <v>15804.52</v>
      </c>
      <c r="M28" s="20">
        <v>0</v>
      </c>
      <c r="N28" s="40">
        <v>38607.319999999992</v>
      </c>
      <c r="O28" s="20">
        <v>199307.99000000002</v>
      </c>
      <c r="P28" s="20">
        <v>200090.22999999998</v>
      </c>
      <c r="Q28" s="20">
        <v>210498.46000000002</v>
      </c>
      <c r="R28" s="40">
        <v>609896.67999999993</v>
      </c>
      <c r="S28" s="40">
        <v>1605695.5099999998</v>
      </c>
    </row>
    <row r="29" spans="1:19" s="34" customFormat="1" ht="16.5" customHeight="1" x14ac:dyDescent="0.25">
      <c r="A29" s="27"/>
      <c r="B29" s="28" t="s">
        <v>26</v>
      </c>
      <c r="C29" s="21">
        <v>0</v>
      </c>
      <c r="D29" s="21">
        <v>229203.02</v>
      </c>
      <c r="E29" s="22">
        <v>70416.179999999993</v>
      </c>
      <c r="F29" s="40">
        <v>299619.19999999995</v>
      </c>
      <c r="G29" s="20">
        <v>89239.39</v>
      </c>
      <c r="H29" s="20">
        <v>0</v>
      </c>
      <c r="I29" s="20">
        <v>106895.21</v>
      </c>
      <c r="J29" s="39">
        <v>196134.6</v>
      </c>
      <c r="K29" s="22">
        <v>0</v>
      </c>
      <c r="L29" s="20">
        <v>0</v>
      </c>
      <c r="M29" s="20">
        <v>0</v>
      </c>
      <c r="N29" s="40">
        <v>0</v>
      </c>
      <c r="O29" s="20">
        <v>0</v>
      </c>
      <c r="P29" s="20">
        <v>0</v>
      </c>
      <c r="Q29" s="20">
        <v>88508</v>
      </c>
      <c r="R29" s="40">
        <v>88508</v>
      </c>
      <c r="S29" s="40">
        <v>584261.79999999993</v>
      </c>
    </row>
    <row r="30" spans="1:19" s="34" customFormat="1" ht="16.5" customHeight="1" x14ac:dyDescent="0.25">
      <c r="A30" s="27"/>
      <c r="B30" s="28" t="s">
        <v>27</v>
      </c>
      <c r="C30" s="21">
        <v>0</v>
      </c>
      <c r="D30" s="21">
        <v>0</v>
      </c>
      <c r="E30" s="22">
        <v>0</v>
      </c>
      <c r="F30" s="40">
        <v>0</v>
      </c>
      <c r="G30" s="20">
        <v>4272.7999999999993</v>
      </c>
      <c r="H30" s="20">
        <v>0</v>
      </c>
      <c r="I30" s="20">
        <v>4272.7999999999993</v>
      </c>
      <c r="J30" s="39">
        <v>8545.5999999999985</v>
      </c>
      <c r="K30" s="22">
        <v>0</v>
      </c>
      <c r="L30" s="20">
        <v>0</v>
      </c>
      <c r="M30" s="20">
        <v>11663</v>
      </c>
      <c r="N30" s="40">
        <v>11663</v>
      </c>
      <c r="O30" s="20">
        <v>0</v>
      </c>
      <c r="P30" s="20">
        <v>0</v>
      </c>
      <c r="Q30" s="20">
        <v>12753</v>
      </c>
      <c r="R30" s="40">
        <v>12753</v>
      </c>
      <c r="S30" s="40">
        <v>32961.599999999999</v>
      </c>
    </row>
    <row r="31" spans="1:19" s="34" customFormat="1" ht="16.5" customHeight="1" x14ac:dyDescent="0.25">
      <c r="A31" s="27" t="s">
        <v>28</v>
      </c>
      <c r="B31" s="28" t="s">
        <v>29</v>
      </c>
      <c r="C31" s="21">
        <v>0</v>
      </c>
      <c r="D31" s="21">
        <v>0</v>
      </c>
      <c r="E31" s="22">
        <v>0</v>
      </c>
      <c r="F31" s="40">
        <v>0</v>
      </c>
      <c r="G31" s="20">
        <v>0</v>
      </c>
      <c r="H31" s="20">
        <v>0</v>
      </c>
      <c r="I31" s="20">
        <v>0</v>
      </c>
      <c r="J31" s="39">
        <v>0</v>
      </c>
      <c r="K31" s="22">
        <v>0</v>
      </c>
      <c r="L31" s="20">
        <v>0</v>
      </c>
      <c r="M31" s="20">
        <v>0</v>
      </c>
      <c r="N31" s="40">
        <v>0</v>
      </c>
      <c r="O31" s="20">
        <v>0</v>
      </c>
      <c r="P31" s="20">
        <v>0</v>
      </c>
      <c r="Q31" s="20">
        <v>0</v>
      </c>
      <c r="R31" s="40">
        <v>0</v>
      </c>
      <c r="S31" s="40">
        <v>0</v>
      </c>
    </row>
    <row r="32" spans="1:19" s="34" customFormat="1" ht="16.5" customHeight="1" x14ac:dyDescent="0.25">
      <c r="A32" s="27" t="s">
        <v>30</v>
      </c>
      <c r="B32" s="28" t="s">
        <v>31</v>
      </c>
      <c r="C32" s="21">
        <v>0</v>
      </c>
      <c r="D32" s="21">
        <v>0</v>
      </c>
      <c r="E32" s="22">
        <v>0</v>
      </c>
      <c r="F32" s="40">
        <v>0</v>
      </c>
      <c r="G32" s="20">
        <v>0</v>
      </c>
      <c r="H32" s="20">
        <v>0</v>
      </c>
      <c r="I32" s="20">
        <v>0</v>
      </c>
      <c r="J32" s="39">
        <v>0</v>
      </c>
      <c r="K32" s="22">
        <v>0</v>
      </c>
      <c r="L32" s="20">
        <v>0</v>
      </c>
      <c r="M32" s="20">
        <v>14815.88</v>
      </c>
      <c r="N32" s="40">
        <v>14815.88</v>
      </c>
      <c r="O32" s="20">
        <v>0</v>
      </c>
      <c r="P32" s="20">
        <v>0</v>
      </c>
      <c r="Q32" s="20">
        <v>52265.5</v>
      </c>
      <c r="R32" s="40">
        <v>52265.5</v>
      </c>
      <c r="S32" s="40">
        <v>67081.38</v>
      </c>
    </row>
    <row r="33" spans="1:19" s="34" customFormat="1" ht="16.5" customHeight="1" x14ac:dyDescent="0.25">
      <c r="A33" s="27" t="s">
        <v>30</v>
      </c>
      <c r="B33" s="28" t="s">
        <v>32</v>
      </c>
      <c r="C33" s="21">
        <v>0</v>
      </c>
      <c r="D33" s="21">
        <v>0</v>
      </c>
      <c r="E33" s="22">
        <v>0</v>
      </c>
      <c r="F33" s="40">
        <v>0</v>
      </c>
      <c r="G33" s="20">
        <v>0</v>
      </c>
      <c r="H33" s="20">
        <v>0</v>
      </c>
      <c r="I33" s="20">
        <v>0</v>
      </c>
      <c r="J33" s="39">
        <v>0</v>
      </c>
      <c r="K33" s="22">
        <v>0</v>
      </c>
      <c r="L33" s="20">
        <v>0</v>
      </c>
      <c r="M33" s="20">
        <v>0</v>
      </c>
      <c r="N33" s="40">
        <v>0</v>
      </c>
      <c r="O33" s="20">
        <v>0</v>
      </c>
      <c r="P33" s="20">
        <v>0</v>
      </c>
      <c r="Q33" s="20">
        <v>0</v>
      </c>
      <c r="R33" s="40">
        <v>0</v>
      </c>
      <c r="S33" s="40">
        <v>0</v>
      </c>
    </row>
    <row r="34" spans="1:19" s="34" customFormat="1" ht="16.5" customHeight="1" x14ac:dyDescent="0.25">
      <c r="A34" s="23" t="s">
        <v>33</v>
      </c>
      <c r="B34" s="33" t="s">
        <v>34</v>
      </c>
      <c r="C34" s="25">
        <v>0</v>
      </c>
      <c r="D34" s="25">
        <v>0</v>
      </c>
      <c r="E34" s="25"/>
      <c r="F34" s="39">
        <v>0</v>
      </c>
      <c r="G34" s="25">
        <v>0</v>
      </c>
      <c r="H34" s="25">
        <v>0</v>
      </c>
      <c r="I34" s="25">
        <v>0</v>
      </c>
      <c r="J34" s="39">
        <v>0</v>
      </c>
      <c r="K34" s="25">
        <v>0</v>
      </c>
      <c r="L34" s="25">
        <v>0</v>
      </c>
      <c r="M34" s="25">
        <v>0</v>
      </c>
      <c r="N34" s="39">
        <v>0</v>
      </c>
      <c r="O34" s="25">
        <v>0</v>
      </c>
      <c r="P34" s="25">
        <v>0</v>
      </c>
      <c r="Q34" s="25">
        <v>0</v>
      </c>
      <c r="R34" s="39">
        <v>0</v>
      </c>
      <c r="S34" s="39">
        <v>0</v>
      </c>
    </row>
    <row r="35" spans="1:19" s="34" customFormat="1" ht="16.5" customHeight="1" x14ac:dyDescent="0.25">
      <c r="A35" s="27"/>
      <c r="B35" s="28" t="s">
        <v>35</v>
      </c>
      <c r="C35" s="21">
        <v>0</v>
      </c>
      <c r="D35" s="21">
        <v>0</v>
      </c>
      <c r="E35" s="22">
        <v>0</v>
      </c>
      <c r="F35" s="40">
        <v>0</v>
      </c>
      <c r="G35" s="20">
        <v>0</v>
      </c>
      <c r="H35" s="20">
        <v>0</v>
      </c>
      <c r="I35" s="20">
        <v>0</v>
      </c>
      <c r="J35" s="39">
        <v>0</v>
      </c>
      <c r="K35" s="22">
        <v>0</v>
      </c>
      <c r="L35" s="20">
        <v>0</v>
      </c>
      <c r="M35" s="20">
        <v>0</v>
      </c>
      <c r="N35" s="40">
        <v>0</v>
      </c>
      <c r="O35" s="20">
        <v>0</v>
      </c>
      <c r="P35" s="20">
        <v>0</v>
      </c>
      <c r="Q35" s="20">
        <v>0</v>
      </c>
      <c r="R35" s="40">
        <v>0</v>
      </c>
      <c r="S35" s="40">
        <v>0</v>
      </c>
    </row>
    <row r="36" spans="1:19" s="34" customFormat="1" ht="16.5" customHeight="1" x14ac:dyDescent="0.25">
      <c r="A36" s="27"/>
      <c r="B36" s="28" t="s">
        <v>36</v>
      </c>
      <c r="C36" s="21">
        <v>0</v>
      </c>
      <c r="D36" s="21">
        <v>0</v>
      </c>
      <c r="E36" s="22">
        <v>0</v>
      </c>
      <c r="F36" s="40">
        <v>0</v>
      </c>
      <c r="G36" s="20">
        <v>0</v>
      </c>
      <c r="H36" s="20">
        <v>0</v>
      </c>
      <c r="I36" s="20">
        <v>0</v>
      </c>
      <c r="J36" s="39">
        <v>0</v>
      </c>
      <c r="K36" s="22">
        <v>0</v>
      </c>
      <c r="L36" s="20">
        <v>0</v>
      </c>
      <c r="M36" s="20">
        <v>0</v>
      </c>
      <c r="N36" s="40">
        <v>0</v>
      </c>
      <c r="O36" s="20">
        <v>0</v>
      </c>
      <c r="P36" s="20">
        <v>0</v>
      </c>
      <c r="Q36" s="20">
        <v>0</v>
      </c>
      <c r="R36" s="40">
        <v>0</v>
      </c>
      <c r="S36" s="40">
        <v>0</v>
      </c>
    </row>
    <row r="37" spans="1:19" s="34" customFormat="1" ht="16.5" customHeight="1" x14ac:dyDescent="0.25">
      <c r="A37" s="27" t="s">
        <v>37</v>
      </c>
      <c r="B37" s="28" t="s">
        <v>38</v>
      </c>
      <c r="C37" s="21">
        <v>4578</v>
      </c>
      <c r="D37" s="21">
        <v>18835.2</v>
      </c>
      <c r="E37" s="22">
        <v>9557.6</v>
      </c>
      <c r="F37" s="40">
        <v>32970.800000000003</v>
      </c>
      <c r="G37" s="20">
        <v>0</v>
      </c>
      <c r="H37" s="20">
        <v>0</v>
      </c>
      <c r="I37" s="20">
        <v>32995.019999999997</v>
      </c>
      <c r="J37" s="39">
        <v>32995.019999999997</v>
      </c>
      <c r="K37" s="22">
        <v>15826.8</v>
      </c>
      <c r="L37" s="20">
        <v>4199.4000000000015</v>
      </c>
      <c r="M37" s="20">
        <v>0</v>
      </c>
      <c r="N37" s="40">
        <v>20026.2</v>
      </c>
      <c r="O37" s="20">
        <v>0</v>
      </c>
      <c r="P37" s="20">
        <v>79025</v>
      </c>
      <c r="Q37" s="20">
        <v>70905.700000000012</v>
      </c>
      <c r="R37" s="40">
        <v>149930.70000000001</v>
      </c>
      <c r="S37" s="40">
        <v>235922.72000000003</v>
      </c>
    </row>
    <row r="38" spans="1:19" s="34" customFormat="1" ht="16.5" customHeight="1" x14ac:dyDescent="0.25">
      <c r="A38" s="23" t="s">
        <v>39</v>
      </c>
      <c r="B38" s="16" t="s">
        <v>40</v>
      </c>
      <c r="C38" s="25">
        <v>0</v>
      </c>
      <c r="D38" s="24">
        <v>17537.79</v>
      </c>
      <c r="E38" s="24">
        <v>15359.66</v>
      </c>
      <c r="F38" s="40">
        <v>32897.449999999997</v>
      </c>
      <c r="G38" s="24">
        <v>29538.7</v>
      </c>
      <c r="H38" s="24">
        <v>479.59999999999854</v>
      </c>
      <c r="I38" s="24">
        <v>16705.349999999999</v>
      </c>
      <c r="J38" s="39">
        <v>46723.649999999994</v>
      </c>
      <c r="K38" s="24">
        <v>4365.4500000000016</v>
      </c>
      <c r="L38" s="24">
        <v>0</v>
      </c>
      <c r="M38" s="24">
        <v>0</v>
      </c>
      <c r="N38" s="40">
        <v>4365.4500000000016</v>
      </c>
      <c r="O38" s="24">
        <v>0</v>
      </c>
      <c r="P38" s="24">
        <v>0</v>
      </c>
      <c r="Q38" s="24">
        <v>0</v>
      </c>
      <c r="R38" s="40">
        <v>0</v>
      </c>
      <c r="S38" s="40">
        <v>83986.549999999988</v>
      </c>
    </row>
    <row r="39" spans="1:19" s="29" customFormat="1" ht="16.5" customHeight="1" x14ac:dyDescent="0.25">
      <c r="A39" s="18"/>
      <c r="B39" s="19" t="s">
        <v>41</v>
      </c>
      <c r="C39" s="21">
        <v>0</v>
      </c>
      <c r="D39" s="21">
        <v>0</v>
      </c>
      <c r="E39" s="22">
        <v>0</v>
      </c>
      <c r="F39" s="40">
        <v>0</v>
      </c>
      <c r="G39" s="20">
        <v>0</v>
      </c>
      <c r="H39" s="20">
        <v>0</v>
      </c>
      <c r="I39" s="20">
        <v>0</v>
      </c>
      <c r="J39" s="39">
        <v>0</v>
      </c>
      <c r="K39" s="22">
        <v>0</v>
      </c>
      <c r="L39" s="20">
        <v>0</v>
      </c>
      <c r="M39" s="20">
        <v>0</v>
      </c>
      <c r="N39" s="40">
        <v>0</v>
      </c>
      <c r="O39" s="20">
        <v>0</v>
      </c>
      <c r="P39" s="20">
        <v>0</v>
      </c>
      <c r="Q39" s="20">
        <v>0</v>
      </c>
      <c r="R39" s="40">
        <v>0</v>
      </c>
      <c r="S39" s="40">
        <v>0</v>
      </c>
    </row>
    <row r="40" spans="1:19" s="29" customFormat="1" ht="16.5" customHeight="1" x14ac:dyDescent="0.25">
      <c r="A40" s="18"/>
      <c r="B40" s="19" t="s">
        <v>42</v>
      </c>
      <c r="C40" s="21">
        <v>0</v>
      </c>
      <c r="D40" s="21">
        <v>17537.79</v>
      </c>
      <c r="E40" s="22">
        <v>15359.66</v>
      </c>
      <c r="F40" s="40">
        <v>32897.449999999997</v>
      </c>
      <c r="G40" s="20">
        <v>29538.7</v>
      </c>
      <c r="H40" s="20">
        <v>479.59999999999854</v>
      </c>
      <c r="I40" s="20">
        <v>16705.349999999999</v>
      </c>
      <c r="J40" s="39">
        <v>46723.649999999994</v>
      </c>
      <c r="K40" s="22">
        <v>4365.4500000000016</v>
      </c>
      <c r="L40" s="20">
        <v>0</v>
      </c>
      <c r="M40" s="20">
        <v>0</v>
      </c>
      <c r="N40" s="40">
        <v>4365.4500000000016</v>
      </c>
      <c r="O40" s="20">
        <v>0</v>
      </c>
      <c r="P40" s="20">
        <v>0</v>
      </c>
      <c r="Q40" s="20">
        <v>0</v>
      </c>
      <c r="R40" s="40">
        <v>0</v>
      </c>
      <c r="S40" s="40">
        <v>83986.549999999988</v>
      </c>
    </row>
    <row r="41" spans="1:19" ht="24" customHeight="1" x14ac:dyDescent="0.25">
      <c r="A41" s="30">
        <v>3</v>
      </c>
      <c r="B41" s="31" t="s">
        <v>43</v>
      </c>
      <c r="C41" s="32">
        <f>C42+C43+C44+C45</f>
        <v>0</v>
      </c>
      <c r="D41" s="32">
        <f t="shared" ref="D41:S41" si="3">D42+D43+D44+D45</f>
        <v>763231.08</v>
      </c>
      <c r="E41" s="32">
        <f t="shared" si="3"/>
        <v>0</v>
      </c>
      <c r="F41" s="32">
        <f t="shared" si="3"/>
        <v>763231.08</v>
      </c>
      <c r="G41" s="32">
        <f t="shared" si="3"/>
        <v>594475.27</v>
      </c>
      <c r="H41" s="32">
        <f t="shared" si="3"/>
        <v>254596.75000000006</v>
      </c>
      <c r="I41" s="32">
        <f t="shared" si="3"/>
        <v>128947</v>
      </c>
      <c r="J41" s="32">
        <f t="shared" si="3"/>
        <v>978019.02</v>
      </c>
      <c r="K41" s="32">
        <f t="shared" si="3"/>
        <v>1279872.18</v>
      </c>
      <c r="L41" s="32">
        <f t="shared" si="3"/>
        <v>0</v>
      </c>
      <c r="M41" s="32">
        <f t="shared" si="3"/>
        <v>0</v>
      </c>
      <c r="N41" s="32">
        <f t="shared" si="3"/>
        <v>1279872.18</v>
      </c>
      <c r="O41" s="32">
        <f t="shared" si="3"/>
        <v>352042.99</v>
      </c>
      <c r="P41" s="32">
        <f t="shared" si="3"/>
        <v>2724064.78</v>
      </c>
      <c r="Q41" s="32">
        <f t="shared" si="3"/>
        <v>799917.34</v>
      </c>
      <c r="R41" s="32">
        <f t="shared" si="3"/>
        <v>3876025.11</v>
      </c>
      <c r="S41" s="32">
        <f t="shared" si="3"/>
        <v>6897147.3899999997</v>
      </c>
    </row>
    <row r="42" spans="1:19" ht="16.5" customHeight="1" x14ac:dyDescent="0.25">
      <c r="A42" s="18"/>
      <c r="B42" s="19" t="s">
        <v>44</v>
      </c>
      <c r="C42" s="21">
        <v>0</v>
      </c>
      <c r="D42" s="21">
        <v>763231.08</v>
      </c>
      <c r="E42" s="22">
        <v>0</v>
      </c>
      <c r="F42" s="40">
        <v>763231.08</v>
      </c>
      <c r="G42" s="20">
        <v>476990.54</v>
      </c>
      <c r="H42" s="20">
        <v>190750.00000000006</v>
      </c>
      <c r="I42" s="20">
        <v>0</v>
      </c>
      <c r="J42" s="39">
        <v>667740.54</v>
      </c>
      <c r="K42" s="22">
        <v>954042.12</v>
      </c>
      <c r="L42" s="20">
        <v>0</v>
      </c>
      <c r="M42" s="20">
        <v>0</v>
      </c>
      <c r="N42" s="40">
        <v>954042.12</v>
      </c>
      <c r="O42" s="20">
        <v>0</v>
      </c>
      <c r="P42" s="20">
        <v>2566014.7799999998</v>
      </c>
      <c r="Q42" s="20">
        <v>374210.07999999996</v>
      </c>
      <c r="R42" s="40">
        <v>2940224.86</v>
      </c>
      <c r="S42" s="40">
        <v>5325238.5999999996</v>
      </c>
    </row>
    <row r="43" spans="1:19" ht="16.5" customHeight="1" x14ac:dyDescent="0.25">
      <c r="A43" s="18"/>
      <c r="B43" s="36" t="s">
        <v>45</v>
      </c>
      <c r="C43" s="21">
        <v>0</v>
      </c>
      <c r="D43" s="21">
        <v>0</v>
      </c>
      <c r="E43" s="22">
        <v>0</v>
      </c>
      <c r="F43" s="40">
        <v>0</v>
      </c>
      <c r="G43" s="20">
        <v>117484.73</v>
      </c>
      <c r="H43" s="20">
        <v>0</v>
      </c>
      <c r="I43" s="20">
        <v>0</v>
      </c>
      <c r="J43" s="39">
        <v>117484.73</v>
      </c>
      <c r="K43" s="22">
        <v>0</v>
      </c>
      <c r="L43" s="20">
        <v>0</v>
      </c>
      <c r="M43" s="20">
        <v>0</v>
      </c>
      <c r="N43" s="40">
        <v>0</v>
      </c>
      <c r="O43" s="20">
        <v>73148.98</v>
      </c>
      <c r="P43" s="20">
        <v>0</v>
      </c>
      <c r="Q43" s="20">
        <v>0</v>
      </c>
      <c r="R43" s="40">
        <v>73148.98</v>
      </c>
      <c r="S43" s="40">
        <v>190633.71</v>
      </c>
    </row>
    <row r="44" spans="1:19" ht="26.25" customHeight="1" x14ac:dyDescent="0.25">
      <c r="A44" s="18"/>
      <c r="B44" s="35" t="s">
        <v>46</v>
      </c>
      <c r="C44" s="21">
        <v>0</v>
      </c>
      <c r="D44" s="21">
        <v>0</v>
      </c>
      <c r="E44" s="22">
        <v>0</v>
      </c>
      <c r="F44" s="40">
        <v>0</v>
      </c>
      <c r="G44" s="20">
        <v>0</v>
      </c>
      <c r="H44" s="20">
        <v>0</v>
      </c>
      <c r="I44" s="20">
        <v>0</v>
      </c>
      <c r="J44" s="39">
        <v>0</v>
      </c>
      <c r="K44" s="22">
        <v>231000.06</v>
      </c>
      <c r="L44" s="20">
        <v>0</v>
      </c>
      <c r="M44" s="20">
        <v>0</v>
      </c>
      <c r="N44" s="40">
        <v>231000.06</v>
      </c>
      <c r="O44" s="20">
        <v>21000.010000000009</v>
      </c>
      <c r="P44" s="20">
        <v>0</v>
      </c>
      <c r="Q44" s="20">
        <v>42000.009999999995</v>
      </c>
      <c r="R44" s="40">
        <v>63000.020000000004</v>
      </c>
      <c r="S44" s="40">
        <v>294000.08</v>
      </c>
    </row>
    <row r="45" spans="1:19" ht="16.5" customHeight="1" x14ac:dyDescent="0.25">
      <c r="A45" s="18"/>
      <c r="B45" s="36" t="s">
        <v>47</v>
      </c>
      <c r="C45" s="21">
        <v>0</v>
      </c>
      <c r="D45" s="21">
        <v>0</v>
      </c>
      <c r="E45" s="22">
        <v>0</v>
      </c>
      <c r="F45" s="40">
        <v>0</v>
      </c>
      <c r="G45" s="20">
        <v>0</v>
      </c>
      <c r="H45" s="20">
        <v>63846.75</v>
      </c>
      <c r="I45" s="20">
        <v>128947</v>
      </c>
      <c r="J45" s="39">
        <v>192793.75</v>
      </c>
      <c r="K45" s="22">
        <v>94830</v>
      </c>
      <c r="L45" s="20">
        <v>0</v>
      </c>
      <c r="M45" s="20">
        <v>0</v>
      </c>
      <c r="N45" s="40">
        <v>94830</v>
      </c>
      <c r="O45" s="20">
        <v>257894</v>
      </c>
      <c r="P45" s="20">
        <v>158050</v>
      </c>
      <c r="Q45" s="20">
        <v>383707.25</v>
      </c>
      <c r="R45" s="40">
        <v>799651.25</v>
      </c>
      <c r="S45" s="40">
        <v>1087275</v>
      </c>
    </row>
    <row r="46" spans="1:19" ht="18" customHeight="1" x14ac:dyDescent="0.25">
      <c r="A46" s="37">
        <v>4</v>
      </c>
      <c r="B46" s="38" t="s">
        <v>48</v>
      </c>
      <c r="C46" s="39">
        <v>0</v>
      </c>
      <c r="D46" s="39">
        <v>0</v>
      </c>
      <c r="E46" s="13">
        <v>0</v>
      </c>
      <c r="F46" s="40">
        <v>0</v>
      </c>
      <c r="G46" s="40">
        <v>0</v>
      </c>
      <c r="H46" s="40">
        <v>0</v>
      </c>
      <c r="I46" s="40">
        <v>0</v>
      </c>
      <c r="J46" s="39">
        <v>0</v>
      </c>
      <c r="K46" s="13">
        <v>0</v>
      </c>
      <c r="L46" s="40">
        <v>0</v>
      </c>
      <c r="M46" s="40">
        <v>23835.37</v>
      </c>
      <c r="N46" s="40">
        <v>23835.37</v>
      </c>
      <c r="O46" s="40">
        <v>0</v>
      </c>
      <c r="P46" s="40">
        <v>0</v>
      </c>
      <c r="Q46" s="40">
        <v>23835.370000000003</v>
      </c>
      <c r="R46" s="40">
        <v>23835.370000000003</v>
      </c>
      <c r="S46" s="40">
        <v>47670.740000000005</v>
      </c>
    </row>
    <row r="47" spans="1:19" ht="18" customHeight="1" x14ac:dyDescent="0.25">
      <c r="A47" s="30">
        <v>5</v>
      </c>
      <c r="B47" s="31" t="s">
        <v>49</v>
      </c>
      <c r="C47" s="39">
        <v>0</v>
      </c>
      <c r="D47" s="39">
        <v>40992.620000000003</v>
      </c>
      <c r="E47" s="13">
        <v>0</v>
      </c>
      <c r="F47" s="40">
        <v>40992.620000000003</v>
      </c>
      <c r="G47" s="40">
        <v>181548.85</v>
      </c>
      <c r="H47" s="40">
        <v>3443.9300000000003</v>
      </c>
      <c r="I47" s="40">
        <v>81946.09</v>
      </c>
      <c r="J47" s="39">
        <v>266938.87</v>
      </c>
      <c r="K47" s="13">
        <v>3068.3000000000093</v>
      </c>
      <c r="L47" s="40">
        <v>28054.97</v>
      </c>
      <c r="M47" s="40">
        <v>31944.600000000006</v>
      </c>
      <c r="N47" s="40">
        <v>63067.870000000017</v>
      </c>
      <c r="O47" s="40">
        <v>144991.81</v>
      </c>
      <c r="P47" s="40">
        <v>-1.2805756455236406E-11</v>
      </c>
      <c r="Q47" s="40">
        <v>0</v>
      </c>
      <c r="R47" s="40">
        <v>144991.81</v>
      </c>
      <c r="S47" s="40">
        <v>515991.17</v>
      </c>
    </row>
    <row r="48" spans="1:19" ht="18" customHeight="1" x14ac:dyDescent="0.25">
      <c r="A48" s="30"/>
      <c r="B48" s="31" t="s">
        <v>50</v>
      </c>
      <c r="C48" s="39">
        <v>0</v>
      </c>
      <c r="D48" s="39">
        <v>0</v>
      </c>
      <c r="E48" s="13">
        <v>0</v>
      </c>
      <c r="F48" s="40">
        <v>0</v>
      </c>
      <c r="G48" s="40">
        <v>0</v>
      </c>
      <c r="H48" s="40">
        <v>0</v>
      </c>
      <c r="I48" s="40">
        <v>0</v>
      </c>
      <c r="J48" s="39">
        <v>0</v>
      </c>
      <c r="K48" s="13">
        <v>0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40">
        <v>5559</v>
      </c>
      <c r="R48" s="40">
        <v>5559</v>
      </c>
      <c r="S48" s="40">
        <v>5559</v>
      </c>
    </row>
    <row r="49" spans="1:19" ht="16.5" customHeight="1" x14ac:dyDescent="0.25">
      <c r="A49" s="30">
        <v>6</v>
      </c>
      <c r="B49" s="31" t="s">
        <v>51</v>
      </c>
      <c r="C49" s="32">
        <f>C50+C64</f>
        <v>299950.15999999997</v>
      </c>
      <c r="D49" s="32">
        <f t="shared" ref="D49:S49" si="4">D50+D64</f>
        <v>1216059.1500000001</v>
      </c>
      <c r="E49" s="32">
        <f t="shared" si="4"/>
        <v>1101098.49</v>
      </c>
      <c r="F49" s="32">
        <f t="shared" si="4"/>
        <v>2617107.7999999998</v>
      </c>
      <c r="G49" s="32">
        <f t="shared" si="4"/>
        <v>842256.24</v>
      </c>
      <c r="H49" s="32">
        <f t="shared" si="4"/>
        <v>1291177.1599999999</v>
      </c>
      <c r="I49" s="32">
        <f t="shared" si="4"/>
        <v>389937.77</v>
      </c>
      <c r="J49" s="32">
        <f t="shared" si="4"/>
        <v>2523371.17</v>
      </c>
      <c r="K49" s="32">
        <f t="shared" si="4"/>
        <v>536103.43999999994</v>
      </c>
      <c r="L49" s="32">
        <f t="shared" si="4"/>
        <v>319672.3</v>
      </c>
      <c r="M49" s="32">
        <f t="shared" si="4"/>
        <v>173865.03</v>
      </c>
      <c r="N49" s="32">
        <f t="shared" si="4"/>
        <v>1029640.7699999998</v>
      </c>
      <c r="O49" s="32">
        <f t="shared" si="4"/>
        <v>936841.51000000013</v>
      </c>
      <c r="P49" s="32">
        <f t="shared" si="4"/>
        <v>2652160.7999999998</v>
      </c>
      <c r="Q49" s="32">
        <f t="shared" si="4"/>
        <v>7549156.2000000011</v>
      </c>
      <c r="R49" s="32">
        <f t="shared" si="4"/>
        <v>11138158.51</v>
      </c>
      <c r="S49" s="32">
        <f t="shared" si="4"/>
        <v>17308278.25</v>
      </c>
    </row>
    <row r="50" spans="1:19" s="34" customFormat="1" ht="16.5" customHeight="1" x14ac:dyDescent="0.25">
      <c r="A50" s="41"/>
      <c r="B50" s="16" t="s">
        <v>52</v>
      </c>
      <c r="C50" s="25">
        <v>105481.92</v>
      </c>
      <c r="D50" s="25">
        <v>699048.34000000008</v>
      </c>
      <c r="E50" s="25">
        <v>652529.73</v>
      </c>
      <c r="F50" s="39">
        <v>1457059.99</v>
      </c>
      <c r="G50" s="25">
        <v>540920.43000000005</v>
      </c>
      <c r="H50" s="25">
        <v>1263056.25</v>
      </c>
      <c r="I50" s="25">
        <v>162299.07</v>
      </c>
      <c r="J50" s="39">
        <v>1966275.7500000002</v>
      </c>
      <c r="K50" s="25">
        <v>437189.20999999996</v>
      </c>
      <c r="L50" s="25">
        <v>128440.5</v>
      </c>
      <c r="M50" s="25">
        <v>126123.03</v>
      </c>
      <c r="N50" s="39">
        <v>691752.73999999987</v>
      </c>
      <c r="O50" s="25">
        <v>931667.57000000007</v>
      </c>
      <c r="P50" s="25">
        <v>2130685.2799999998</v>
      </c>
      <c r="Q50" s="25">
        <v>6883027.3900000006</v>
      </c>
      <c r="R50" s="39">
        <v>9945380.2400000002</v>
      </c>
      <c r="S50" s="39">
        <v>14060468.720000001</v>
      </c>
    </row>
    <row r="51" spans="1:19" ht="19.5" customHeight="1" x14ac:dyDescent="0.25">
      <c r="A51" s="18"/>
      <c r="B51" s="19" t="s">
        <v>53</v>
      </c>
      <c r="C51" s="21">
        <v>0</v>
      </c>
      <c r="D51" s="21">
        <v>202789.04</v>
      </c>
      <c r="E51" s="22">
        <v>206693.75</v>
      </c>
      <c r="F51" s="40">
        <v>409482.79000000004</v>
      </c>
      <c r="G51" s="20">
        <v>19000.450000000012</v>
      </c>
      <c r="H51" s="20">
        <v>388713.94999999995</v>
      </c>
      <c r="I51" s="20">
        <v>49309.520000000019</v>
      </c>
      <c r="J51" s="39">
        <v>457023.92</v>
      </c>
      <c r="K51" s="22">
        <v>242790.91</v>
      </c>
      <c r="L51" s="20">
        <v>0</v>
      </c>
      <c r="M51" s="20">
        <v>0</v>
      </c>
      <c r="N51" s="40">
        <v>242790.91</v>
      </c>
      <c r="O51" s="20">
        <v>185160.90000000002</v>
      </c>
      <c r="P51" s="20">
        <v>155222.59999999998</v>
      </c>
      <c r="Q51" s="20">
        <v>0</v>
      </c>
      <c r="R51" s="40">
        <v>340383.5</v>
      </c>
      <c r="S51" s="40">
        <v>1449681.1199999999</v>
      </c>
    </row>
    <row r="52" spans="1:19" ht="19.5" customHeight="1" x14ac:dyDescent="0.25">
      <c r="A52" s="18"/>
      <c r="B52" s="19" t="s">
        <v>54</v>
      </c>
      <c r="C52" s="21">
        <v>0</v>
      </c>
      <c r="D52" s="21">
        <v>81277</v>
      </c>
      <c r="E52" s="22">
        <v>89250</v>
      </c>
      <c r="F52" s="40">
        <v>170527</v>
      </c>
      <c r="G52" s="20">
        <v>99781.5</v>
      </c>
      <c r="H52" s="20">
        <v>61642</v>
      </c>
      <c r="I52" s="20">
        <v>0</v>
      </c>
      <c r="J52" s="39">
        <v>161423.5</v>
      </c>
      <c r="K52" s="22">
        <v>0</v>
      </c>
      <c r="L52" s="20">
        <v>0</v>
      </c>
      <c r="M52" s="20">
        <v>0</v>
      </c>
      <c r="N52" s="40">
        <v>0</v>
      </c>
      <c r="O52" s="20">
        <v>0</v>
      </c>
      <c r="P52" s="20">
        <v>104669.78</v>
      </c>
      <c r="Q52" s="20">
        <v>3480.7500000000009</v>
      </c>
      <c r="R52" s="40">
        <v>108150.53</v>
      </c>
      <c r="S52" s="40">
        <v>440101.03</v>
      </c>
    </row>
    <row r="53" spans="1:19" ht="19.5" customHeight="1" x14ac:dyDescent="0.25">
      <c r="A53" s="18"/>
      <c r="B53" s="19" t="s">
        <v>55</v>
      </c>
      <c r="C53" s="21">
        <v>0</v>
      </c>
      <c r="D53" s="21">
        <v>251555.9</v>
      </c>
      <c r="E53" s="22">
        <v>8403.7799999999988</v>
      </c>
      <c r="F53" s="40">
        <v>259959.67999999999</v>
      </c>
      <c r="G53" s="20">
        <v>116357.8</v>
      </c>
      <c r="H53" s="20">
        <v>65865.94</v>
      </c>
      <c r="I53" s="20">
        <v>1428</v>
      </c>
      <c r="J53" s="39">
        <v>183651.74</v>
      </c>
      <c r="K53" s="22">
        <v>59099.8</v>
      </c>
      <c r="L53" s="20">
        <v>94541.5</v>
      </c>
      <c r="M53" s="20">
        <v>108849.8</v>
      </c>
      <c r="N53" s="40">
        <v>262491.09999999998</v>
      </c>
      <c r="O53" s="20">
        <v>33229.56</v>
      </c>
      <c r="P53" s="20">
        <v>142831.29999999999</v>
      </c>
      <c r="Q53" s="20">
        <v>268347.40000000002</v>
      </c>
      <c r="R53" s="40">
        <v>444408.26</v>
      </c>
      <c r="S53" s="40">
        <v>1150510.78</v>
      </c>
    </row>
    <row r="54" spans="1:19" ht="19.5" customHeight="1" x14ac:dyDescent="0.25">
      <c r="A54" s="18"/>
      <c r="B54" s="19" t="s">
        <v>56</v>
      </c>
      <c r="C54" s="21">
        <v>84747.5</v>
      </c>
      <c r="D54" s="21">
        <v>0</v>
      </c>
      <c r="E54" s="22">
        <v>0</v>
      </c>
      <c r="F54" s="40">
        <v>84747.5</v>
      </c>
      <c r="G54" s="20">
        <v>51562.5</v>
      </c>
      <c r="H54" s="20">
        <v>47197</v>
      </c>
      <c r="I54" s="20">
        <v>357</v>
      </c>
      <c r="J54" s="39">
        <v>99116.5</v>
      </c>
      <c r="K54" s="22">
        <v>30247.5</v>
      </c>
      <c r="L54" s="20">
        <v>33899</v>
      </c>
      <c r="M54" s="20">
        <v>17273.229999999996</v>
      </c>
      <c r="N54" s="40">
        <v>81419.73</v>
      </c>
      <c r="O54" s="20">
        <v>30604.5</v>
      </c>
      <c r="P54" s="20">
        <v>16949.5</v>
      </c>
      <c r="Q54" s="20">
        <v>198143.00000000003</v>
      </c>
      <c r="R54" s="40">
        <v>245697.00000000003</v>
      </c>
      <c r="S54" s="40">
        <v>510980.73</v>
      </c>
    </row>
    <row r="55" spans="1:19" ht="19.5" customHeight="1" x14ac:dyDescent="0.25">
      <c r="A55" s="18"/>
      <c r="B55" s="19" t="s">
        <v>57</v>
      </c>
      <c r="C55" s="21">
        <v>0</v>
      </c>
      <c r="D55" s="21">
        <v>8131.4</v>
      </c>
      <c r="E55" s="22">
        <v>0</v>
      </c>
      <c r="F55" s="40">
        <v>8131.4</v>
      </c>
      <c r="G55" s="20">
        <v>0</v>
      </c>
      <c r="H55" s="20">
        <v>0</v>
      </c>
      <c r="I55" s="20">
        <v>0</v>
      </c>
      <c r="J55" s="39">
        <v>0</v>
      </c>
      <c r="K55" s="22">
        <v>8131.4000000000015</v>
      </c>
      <c r="L55" s="20">
        <v>0</v>
      </c>
      <c r="M55" s="20">
        <v>0</v>
      </c>
      <c r="N55" s="40">
        <v>8131.4000000000015</v>
      </c>
      <c r="O55" s="20">
        <v>15587</v>
      </c>
      <c r="P55" s="20">
        <v>0</v>
      </c>
      <c r="Q55" s="20">
        <v>46761</v>
      </c>
      <c r="R55" s="40">
        <v>62348</v>
      </c>
      <c r="S55" s="40">
        <v>78610.8</v>
      </c>
    </row>
    <row r="56" spans="1:19" ht="19.5" customHeight="1" x14ac:dyDescent="0.25">
      <c r="A56" s="18"/>
      <c r="B56" s="19" t="s">
        <v>58</v>
      </c>
      <c r="C56" s="21">
        <v>20734.419999999998</v>
      </c>
      <c r="D56" s="21">
        <v>0</v>
      </c>
      <c r="E56" s="22">
        <v>0</v>
      </c>
      <c r="F56" s="40">
        <v>20734.419999999998</v>
      </c>
      <c r="G56" s="20">
        <v>83465.080000000016</v>
      </c>
      <c r="H56" s="20">
        <v>42854.959999999992</v>
      </c>
      <c r="I56" s="20">
        <v>97996.5</v>
      </c>
      <c r="J56" s="39">
        <v>224316.54</v>
      </c>
      <c r="K56" s="22">
        <v>0</v>
      </c>
      <c r="L56" s="20">
        <v>0</v>
      </c>
      <c r="M56" s="20">
        <v>0</v>
      </c>
      <c r="N56" s="40">
        <v>0</v>
      </c>
      <c r="O56" s="20">
        <v>169522.61</v>
      </c>
      <c r="P56" s="20">
        <v>61880</v>
      </c>
      <c r="Q56" s="20">
        <v>1683394.4500000002</v>
      </c>
      <c r="R56" s="40">
        <v>1914797.06</v>
      </c>
      <c r="S56" s="40">
        <v>2159848.02</v>
      </c>
    </row>
    <row r="57" spans="1:19" ht="19.5" customHeight="1" x14ac:dyDescent="0.25">
      <c r="A57" s="18"/>
      <c r="B57" s="19" t="s">
        <v>59</v>
      </c>
      <c r="C57" s="21">
        <v>0</v>
      </c>
      <c r="D57" s="21">
        <v>0</v>
      </c>
      <c r="E57" s="22">
        <v>0</v>
      </c>
      <c r="F57" s="40">
        <v>0</v>
      </c>
      <c r="G57" s="20">
        <v>0</v>
      </c>
      <c r="H57" s="20">
        <v>0</v>
      </c>
      <c r="I57" s="20">
        <v>0</v>
      </c>
      <c r="J57" s="39">
        <v>0</v>
      </c>
      <c r="K57" s="22">
        <v>0</v>
      </c>
      <c r="L57" s="20">
        <v>0</v>
      </c>
      <c r="M57" s="20">
        <v>0</v>
      </c>
      <c r="N57" s="40">
        <v>0</v>
      </c>
      <c r="O57" s="20">
        <v>0</v>
      </c>
      <c r="P57" s="20">
        <v>0</v>
      </c>
      <c r="Q57" s="20">
        <v>136319.72</v>
      </c>
      <c r="R57" s="40">
        <v>136319.72</v>
      </c>
      <c r="S57" s="40">
        <v>136319.72</v>
      </c>
    </row>
    <row r="58" spans="1:19" ht="19.5" customHeight="1" x14ac:dyDescent="0.25">
      <c r="A58" s="18"/>
      <c r="B58" s="19" t="s">
        <v>60</v>
      </c>
      <c r="C58" s="21">
        <v>0</v>
      </c>
      <c r="D58" s="21">
        <v>0</v>
      </c>
      <c r="E58" s="22">
        <v>0</v>
      </c>
      <c r="F58" s="40">
        <v>0</v>
      </c>
      <c r="G58" s="20">
        <v>0</v>
      </c>
      <c r="H58" s="20">
        <v>0</v>
      </c>
      <c r="I58" s="20">
        <v>0</v>
      </c>
      <c r="J58" s="39">
        <v>0</v>
      </c>
      <c r="K58" s="22">
        <v>0</v>
      </c>
      <c r="L58" s="20">
        <v>0</v>
      </c>
      <c r="M58" s="20">
        <v>0</v>
      </c>
      <c r="N58" s="40">
        <v>0</v>
      </c>
      <c r="O58" s="20">
        <v>0</v>
      </c>
      <c r="P58" s="20">
        <v>0</v>
      </c>
      <c r="Q58" s="20">
        <v>100546.58</v>
      </c>
      <c r="R58" s="40">
        <v>100546.58</v>
      </c>
      <c r="S58" s="40">
        <v>100546.58</v>
      </c>
    </row>
    <row r="59" spans="1:19" ht="19.5" customHeight="1" x14ac:dyDescent="0.25">
      <c r="A59" s="18"/>
      <c r="B59" s="19" t="s">
        <v>61</v>
      </c>
      <c r="C59" s="21">
        <v>0</v>
      </c>
      <c r="D59" s="21">
        <v>0</v>
      </c>
      <c r="E59" s="22">
        <v>191840</v>
      </c>
      <c r="F59" s="40">
        <v>191840</v>
      </c>
      <c r="G59" s="20">
        <v>0</v>
      </c>
      <c r="H59" s="20">
        <v>357247.5</v>
      </c>
      <c r="I59" s="20">
        <v>0</v>
      </c>
      <c r="J59" s="39">
        <v>357247.5</v>
      </c>
      <c r="K59" s="22">
        <v>95920</v>
      </c>
      <c r="L59" s="20">
        <v>0</v>
      </c>
      <c r="M59" s="20">
        <v>0</v>
      </c>
      <c r="N59" s="40">
        <v>95920</v>
      </c>
      <c r="O59" s="20">
        <v>417476</v>
      </c>
      <c r="P59" s="20">
        <v>833577.5</v>
      </c>
      <c r="Q59" s="20">
        <v>4150265.22</v>
      </c>
      <c r="R59" s="40">
        <v>5401318.7200000007</v>
      </c>
      <c r="S59" s="40">
        <v>6046326.2200000007</v>
      </c>
    </row>
    <row r="60" spans="1:19" ht="19.5" customHeight="1" x14ac:dyDescent="0.25">
      <c r="A60" s="18"/>
      <c r="B60" s="19" t="s">
        <v>62</v>
      </c>
      <c r="C60" s="21">
        <v>0</v>
      </c>
      <c r="D60" s="21">
        <v>155295</v>
      </c>
      <c r="E60" s="22">
        <v>156342.20000000001</v>
      </c>
      <c r="F60" s="40">
        <v>311637.2</v>
      </c>
      <c r="G60" s="20">
        <v>170753.10000000003</v>
      </c>
      <c r="H60" s="20">
        <v>299534.90000000002</v>
      </c>
      <c r="I60" s="20">
        <v>0</v>
      </c>
      <c r="J60" s="39">
        <v>470288.00000000006</v>
      </c>
      <c r="K60" s="22">
        <v>-6.9803718361072242E-11</v>
      </c>
      <c r="L60" s="20">
        <v>0</v>
      </c>
      <c r="M60" s="20">
        <v>0</v>
      </c>
      <c r="N60" s="40">
        <v>-6.9803718361072242E-11</v>
      </c>
      <c r="O60" s="20">
        <v>80087</v>
      </c>
      <c r="P60" s="20">
        <v>815554.6</v>
      </c>
      <c r="Q60" s="20">
        <v>1.1652900866465643E-11</v>
      </c>
      <c r="R60" s="40">
        <v>895641.59999999998</v>
      </c>
      <c r="S60" s="40">
        <v>1677566.7999999998</v>
      </c>
    </row>
    <row r="61" spans="1:19" ht="19.5" customHeight="1" x14ac:dyDescent="0.25">
      <c r="A61" s="18"/>
      <c r="B61" s="19" t="s">
        <v>63</v>
      </c>
      <c r="C61" s="21">
        <v>0</v>
      </c>
      <c r="D61" s="21">
        <v>0</v>
      </c>
      <c r="E61" s="22">
        <v>0</v>
      </c>
      <c r="F61" s="40">
        <v>0</v>
      </c>
      <c r="G61" s="20">
        <v>0</v>
      </c>
      <c r="H61" s="20">
        <v>0</v>
      </c>
      <c r="I61" s="20">
        <v>0</v>
      </c>
      <c r="J61" s="39">
        <v>0</v>
      </c>
      <c r="K61" s="22">
        <v>0</v>
      </c>
      <c r="L61" s="20">
        <v>0</v>
      </c>
      <c r="M61" s="20">
        <v>0</v>
      </c>
      <c r="N61" s="40">
        <v>0</v>
      </c>
      <c r="O61" s="20">
        <v>0</v>
      </c>
      <c r="P61" s="20">
        <v>0</v>
      </c>
      <c r="Q61" s="20">
        <v>0</v>
      </c>
      <c r="R61" s="40">
        <v>0</v>
      </c>
      <c r="S61" s="40">
        <v>0</v>
      </c>
    </row>
    <row r="62" spans="1:19" ht="19.5" customHeight="1" x14ac:dyDescent="0.25">
      <c r="A62" s="18"/>
      <c r="B62" s="19" t="s">
        <v>64</v>
      </c>
      <c r="C62" s="21">
        <v>0</v>
      </c>
      <c r="D62" s="21">
        <v>0</v>
      </c>
      <c r="E62" s="22">
        <v>0</v>
      </c>
      <c r="F62" s="40">
        <v>0</v>
      </c>
      <c r="G62" s="20">
        <v>0</v>
      </c>
      <c r="H62" s="20">
        <v>0</v>
      </c>
      <c r="I62" s="20">
        <v>0</v>
      </c>
      <c r="J62" s="39">
        <v>0</v>
      </c>
      <c r="K62" s="22">
        <v>0</v>
      </c>
      <c r="L62" s="20">
        <v>0</v>
      </c>
      <c r="M62" s="20">
        <v>0</v>
      </c>
      <c r="N62" s="40">
        <v>0</v>
      </c>
      <c r="O62" s="20">
        <v>0</v>
      </c>
      <c r="P62" s="20">
        <v>0</v>
      </c>
      <c r="Q62" s="20">
        <v>0</v>
      </c>
      <c r="R62" s="40">
        <v>0</v>
      </c>
      <c r="S62" s="40">
        <v>0</v>
      </c>
    </row>
    <row r="63" spans="1:19" ht="19.5" customHeight="1" x14ac:dyDescent="0.25">
      <c r="A63" s="18"/>
      <c r="B63" s="19" t="s">
        <v>65</v>
      </c>
      <c r="C63" s="21">
        <v>0</v>
      </c>
      <c r="D63" s="21">
        <v>0</v>
      </c>
      <c r="E63" s="22">
        <v>0</v>
      </c>
      <c r="F63" s="40">
        <v>0</v>
      </c>
      <c r="G63" s="20">
        <v>0</v>
      </c>
      <c r="H63" s="20">
        <v>0</v>
      </c>
      <c r="I63" s="20">
        <v>13208.050000000003</v>
      </c>
      <c r="J63" s="39">
        <v>13208.050000000003</v>
      </c>
      <c r="K63" s="22">
        <v>999.60000000000582</v>
      </c>
      <c r="L63" s="20">
        <v>0</v>
      </c>
      <c r="M63" s="20">
        <v>0</v>
      </c>
      <c r="N63" s="40">
        <v>999.60000000000582</v>
      </c>
      <c r="O63" s="20">
        <v>0</v>
      </c>
      <c r="P63" s="20">
        <v>0</v>
      </c>
      <c r="Q63" s="20">
        <v>295769.27</v>
      </c>
      <c r="R63" s="40">
        <v>295769.27</v>
      </c>
      <c r="S63" s="40">
        <v>309976.92000000004</v>
      </c>
    </row>
    <row r="64" spans="1:19" s="34" customFormat="1" ht="16.5" customHeight="1" x14ac:dyDescent="0.25">
      <c r="A64" s="23"/>
      <c r="B64" s="16" t="s">
        <v>66</v>
      </c>
      <c r="C64" s="25">
        <v>194468.24</v>
      </c>
      <c r="D64" s="25">
        <v>517010.81000000006</v>
      </c>
      <c r="E64" s="25">
        <v>448568.76</v>
      </c>
      <c r="F64" s="39">
        <v>1160047.81</v>
      </c>
      <c r="G64" s="25">
        <v>301335.81</v>
      </c>
      <c r="H64" s="25">
        <v>28120.91</v>
      </c>
      <c r="I64" s="25">
        <v>227638.7</v>
      </c>
      <c r="J64" s="39">
        <v>557095.41999999993</v>
      </c>
      <c r="K64" s="25">
        <v>98914.229999999981</v>
      </c>
      <c r="L64" s="25">
        <v>191231.8</v>
      </c>
      <c r="M64" s="25">
        <v>47742</v>
      </c>
      <c r="N64" s="39">
        <v>337888.02999999997</v>
      </c>
      <c r="O64" s="25">
        <v>5173.9400000000114</v>
      </c>
      <c r="P64" s="25">
        <v>521475.52</v>
      </c>
      <c r="Q64" s="25">
        <v>666128.81000000006</v>
      </c>
      <c r="R64" s="39">
        <v>1192778.27</v>
      </c>
      <c r="S64" s="39">
        <v>3247809.5300000003</v>
      </c>
    </row>
    <row r="65" spans="1:19" s="34" customFormat="1" ht="16.5" customHeight="1" x14ac:dyDescent="0.25">
      <c r="A65" s="27"/>
      <c r="B65" s="28" t="s">
        <v>53</v>
      </c>
      <c r="C65" s="21"/>
      <c r="D65" s="21"/>
      <c r="E65" s="21"/>
      <c r="F65" s="39"/>
      <c r="G65" s="21"/>
      <c r="H65" s="21"/>
      <c r="I65" s="21"/>
      <c r="J65" s="39">
        <v>0</v>
      </c>
      <c r="K65" s="21"/>
      <c r="L65" s="21"/>
      <c r="M65" s="21"/>
      <c r="N65" s="39"/>
      <c r="O65" s="21"/>
      <c r="P65" s="20">
        <v>0</v>
      </c>
      <c r="Q65" s="20">
        <v>196729.31</v>
      </c>
      <c r="R65" s="40">
        <v>196729.31</v>
      </c>
      <c r="S65" s="40">
        <v>196729.31</v>
      </c>
    </row>
    <row r="66" spans="1:19" ht="18" customHeight="1" x14ac:dyDescent="0.25">
      <c r="A66" s="18"/>
      <c r="B66" s="19" t="s">
        <v>67</v>
      </c>
      <c r="C66" s="21">
        <v>38376.99</v>
      </c>
      <c r="D66" s="21">
        <v>27889.21</v>
      </c>
      <c r="E66" s="22">
        <v>37746.699999999997</v>
      </c>
      <c r="F66" s="40">
        <v>104012.9</v>
      </c>
      <c r="G66" s="20">
        <v>8642.6500000000015</v>
      </c>
      <c r="H66" s="20">
        <v>28120.91</v>
      </c>
      <c r="I66" s="20">
        <v>0</v>
      </c>
      <c r="J66" s="39">
        <v>36763.56</v>
      </c>
      <c r="K66" s="22">
        <v>0</v>
      </c>
      <c r="L66" s="20">
        <v>0</v>
      </c>
      <c r="M66" s="20">
        <v>0</v>
      </c>
      <c r="N66" s="40">
        <v>0</v>
      </c>
      <c r="O66" s="20">
        <v>4126.74</v>
      </c>
      <c r="P66" s="20">
        <v>22881.43</v>
      </c>
      <c r="Q66" s="20">
        <v>27113.79</v>
      </c>
      <c r="R66" s="40">
        <v>54121.96</v>
      </c>
      <c r="S66" s="40">
        <v>194898.41999999998</v>
      </c>
    </row>
    <row r="67" spans="1:19" ht="18" customHeight="1" x14ac:dyDescent="0.25">
      <c r="A67" s="18"/>
      <c r="B67" s="19" t="s">
        <v>68</v>
      </c>
      <c r="C67" s="21">
        <v>129495.25</v>
      </c>
      <c r="D67" s="21">
        <v>199951.32</v>
      </c>
      <c r="E67" s="22">
        <v>199962.16</v>
      </c>
      <c r="F67" s="40">
        <v>529408.73</v>
      </c>
      <c r="G67" s="20">
        <v>130540.19999999998</v>
      </c>
      <c r="H67" s="20">
        <v>0</v>
      </c>
      <c r="I67" s="20">
        <v>99408</v>
      </c>
      <c r="J67" s="39">
        <v>229948.19999999998</v>
      </c>
      <c r="K67" s="22">
        <v>27301.229999999996</v>
      </c>
      <c r="L67" s="20">
        <v>101535.5</v>
      </c>
      <c r="M67" s="20">
        <v>0</v>
      </c>
      <c r="N67" s="40">
        <v>128836.73</v>
      </c>
      <c r="O67" s="20">
        <v>1047.2000000000116</v>
      </c>
      <c r="P67" s="20">
        <v>198892.47</v>
      </c>
      <c r="Q67" s="20">
        <v>151429.31</v>
      </c>
      <c r="R67" s="40">
        <v>351368.98</v>
      </c>
      <c r="S67" s="40">
        <v>1239562.6399999999</v>
      </c>
    </row>
    <row r="68" spans="1:19" ht="18" customHeight="1" x14ac:dyDescent="0.25">
      <c r="A68" s="18"/>
      <c r="B68" s="19" t="s">
        <v>56</v>
      </c>
      <c r="C68" s="21">
        <v>26596</v>
      </c>
      <c r="D68" s="21">
        <v>289170.28000000003</v>
      </c>
      <c r="E68" s="22">
        <v>210859.9</v>
      </c>
      <c r="F68" s="40">
        <v>526626.18000000005</v>
      </c>
      <c r="G68" s="20">
        <v>162152.96000000002</v>
      </c>
      <c r="H68" s="20">
        <v>0</v>
      </c>
      <c r="I68" s="20">
        <v>128230.7</v>
      </c>
      <c r="J68" s="39">
        <v>290383.66000000003</v>
      </c>
      <c r="K68" s="22">
        <v>71612.999999999985</v>
      </c>
      <c r="L68" s="20">
        <v>89696.3</v>
      </c>
      <c r="M68" s="20">
        <v>47742</v>
      </c>
      <c r="N68" s="40">
        <v>209051.3</v>
      </c>
      <c r="O68" s="20">
        <v>0</v>
      </c>
      <c r="P68" s="20">
        <v>299701.62</v>
      </c>
      <c r="Q68" s="20">
        <v>290856.40000000002</v>
      </c>
      <c r="R68" s="40">
        <v>590558.02</v>
      </c>
      <c r="S68" s="40">
        <v>1616619.1600000001</v>
      </c>
    </row>
    <row r="69" spans="1:19" ht="25.5" customHeight="1" x14ac:dyDescent="0.25">
      <c r="A69" s="42">
        <v>7</v>
      </c>
      <c r="B69" s="43" t="s">
        <v>69</v>
      </c>
      <c r="C69" s="32">
        <f>C70+C71</f>
        <v>0</v>
      </c>
      <c r="D69" s="32">
        <f t="shared" ref="D69:S69" si="5">D70+D71</f>
        <v>7482.85</v>
      </c>
      <c r="E69" s="32">
        <f t="shared" si="5"/>
        <v>0</v>
      </c>
      <c r="F69" s="32">
        <f t="shared" si="5"/>
        <v>7482.85</v>
      </c>
      <c r="G69" s="32">
        <f t="shared" si="5"/>
        <v>12117.53</v>
      </c>
      <c r="H69" s="32">
        <f t="shared" si="5"/>
        <v>6499.670000000001</v>
      </c>
      <c r="I69" s="32">
        <f t="shared" si="5"/>
        <v>0</v>
      </c>
      <c r="J69" s="32">
        <f t="shared" si="5"/>
        <v>18617.2</v>
      </c>
      <c r="K69" s="32">
        <f t="shared" si="5"/>
        <v>4999.83</v>
      </c>
      <c r="L69" s="32">
        <f t="shared" si="5"/>
        <v>0</v>
      </c>
      <c r="M69" s="32">
        <f t="shared" si="5"/>
        <v>0</v>
      </c>
      <c r="N69" s="32">
        <f t="shared" si="5"/>
        <v>4999.83</v>
      </c>
      <c r="O69" s="32">
        <f t="shared" si="5"/>
        <v>0</v>
      </c>
      <c r="P69" s="32">
        <f t="shared" si="5"/>
        <v>0</v>
      </c>
      <c r="Q69" s="32">
        <f t="shared" si="5"/>
        <v>5900.12</v>
      </c>
      <c r="R69" s="32">
        <f t="shared" si="5"/>
        <v>5900.12</v>
      </c>
      <c r="S69" s="32">
        <f t="shared" si="5"/>
        <v>37000.000000000007</v>
      </c>
    </row>
    <row r="70" spans="1:19" ht="15.75" customHeight="1" x14ac:dyDescent="0.25">
      <c r="A70" s="44"/>
      <c r="B70" s="19" t="s">
        <v>70</v>
      </c>
      <c r="C70" s="21">
        <v>0</v>
      </c>
      <c r="D70" s="21">
        <v>0</v>
      </c>
      <c r="E70" s="22">
        <v>0</v>
      </c>
      <c r="F70" s="40">
        <v>0</v>
      </c>
      <c r="G70" s="20">
        <v>0</v>
      </c>
      <c r="H70" s="20">
        <v>0</v>
      </c>
      <c r="I70" s="20">
        <v>0</v>
      </c>
      <c r="J70" s="39">
        <v>0</v>
      </c>
      <c r="K70" s="22">
        <v>0</v>
      </c>
      <c r="L70" s="20">
        <v>0</v>
      </c>
      <c r="M70" s="20">
        <v>0</v>
      </c>
      <c r="N70" s="40">
        <v>0</v>
      </c>
      <c r="O70" s="20">
        <v>0</v>
      </c>
      <c r="P70" s="20">
        <v>0</v>
      </c>
      <c r="Q70" s="20">
        <v>0</v>
      </c>
      <c r="R70" s="40">
        <v>0</v>
      </c>
      <c r="S70" s="40">
        <v>0</v>
      </c>
    </row>
    <row r="71" spans="1:19" ht="15.75" customHeight="1" x14ac:dyDescent="0.25">
      <c r="A71" s="44"/>
      <c r="B71" s="19" t="s">
        <v>71</v>
      </c>
      <c r="C71" s="21">
        <v>0</v>
      </c>
      <c r="D71" s="21">
        <v>7482.85</v>
      </c>
      <c r="E71" s="22">
        <v>0</v>
      </c>
      <c r="F71" s="40">
        <v>7482.85</v>
      </c>
      <c r="G71" s="20">
        <v>12117.53</v>
      </c>
      <c r="H71" s="20">
        <v>6499.670000000001</v>
      </c>
      <c r="I71" s="20">
        <v>0</v>
      </c>
      <c r="J71" s="39">
        <v>18617.2</v>
      </c>
      <c r="K71" s="22">
        <v>4999.83</v>
      </c>
      <c r="L71" s="20">
        <v>0</v>
      </c>
      <c r="M71" s="20">
        <v>0</v>
      </c>
      <c r="N71" s="40">
        <v>4999.83</v>
      </c>
      <c r="O71" s="20">
        <v>0</v>
      </c>
      <c r="P71" s="20">
        <v>0</v>
      </c>
      <c r="Q71" s="20">
        <v>5900.12</v>
      </c>
      <c r="R71" s="40">
        <v>5900.12</v>
      </c>
      <c r="S71" s="40">
        <v>37000.000000000007</v>
      </c>
    </row>
    <row r="72" spans="1:19" ht="36.75" customHeight="1" x14ac:dyDescent="0.25">
      <c r="A72" s="30">
        <v>8</v>
      </c>
      <c r="B72" s="45" t="s">
        <v>72</v>
      </c>
      <c r="C72" s="32">
        <f>C73+C78+C79</f>
        <v>180261.53</v>
      </c>
      <c r="D72" s="32">
        <f t="shared" ref="D72:S72" si="6">D73+D78+D79</f>
        <v>18630.640000000014</v>
      </c>
      <c r="E72" s="32">
        <f t="shared" si="6"/>
        <v>389504.56</v>
      </c>
      <c r="F72" s="32">
        <f t="shared" si="6"/>
        <v>588396.7300000001</v>
      </c>
      <c r="G72" s="32">
        <f t="shared" si="6"/>
        <v>489555.52999999991</v>
      </c>
      <c r="H72" s="32">
        <f t="shared" si="6"/>
        <v>14405.94</v>
      </c>
      <c r="I72" s="32">
        <f t="shared" si="6"/>
        <v>321604.67000000004</v>
      </c>
      <c r="J72" s="32">
        <f t="shared" si="6"/>
        <v>825566.14</v>
      </c>
      <c r="K72" s="32">
        <f t="shared" si="6"/>
        <v>43001.5</v>
      </c>
      <c r="L72" s="32">
        <f t="shared" si="6"/>
        <v>542278.1</v>
      </c>
      <c r="M72" s="32">
        <f t="shared" si="6"/>
        <v>19523.55</v>
      </c>
      <c r="N72" s="32">
        <f t="shared" si="6"/>
        <v>604803.14999999991</v>
      </c>
      <c r="O72" s="32">
        <f t="shared" si="6"/>
        <v>730183.7</v>
      </c>
      <c r="P72" s="32">
        <f t="shared" si="6"/>
        <v>592842.37</v>
      </c>
      <c r="Q72" s="32">
        <f t="shared" si="6"/>
        <v>1516461.4900000002</v>
      </c>
      <c r="R72" s="32">
        <f t="shared" si="6"/>
        <v>2839487.56</v>
      </c>
      <c r="S72" s="32">
        <f t="shared" si="6"/>
        <v>4858253.58</v>
      </c>
    </row>
    <row r="73" spans="1:19" s="34" customFormat="1" ht="15.75" customHeight="1" x14ac:dyDescent="0.25">
      <c r="A73" s="23" t="s">
        <v>73</v>
      </c>
      <c r="B73" s="16" t="s">
        <v>74</v>
      </c>
      <c r="C73" s="25">
        <v>177361.6</v>
      </c>
      <c r="D73" s="25">
        <v>18630.640000000014</v>
      </c>
      <c r="E73" s="25">
        <v>383895.64</v>
      </c>
      <c r="F73" s="39">
        <v>579887.88000000012</v>
      </c>
      <c r="G73" s="25">
        <v>224811.24999999994</v>
      </c>
      <c r="H73" s="25">
        <v>14405.94</v>
      </c>
      <c r="I73" s="25">
        <v>319092.77</v>
      </c>
      <c r="J73" s="39">
        <v>558309.96</v>
      </c>
      <c r="K73" s="25">
        <v>43001.5</v>
      </c>
      <c r="L73" s="25">
        <v>412568.1</v>
      </c>
      <c r="M73" s="25">
        <v>0</v>
      </c>
      <c r="N73" s="39">
        <v>455569.6</v>
      </c>
      <c r="O73" s="25">
        <v>673503.7</v>
      </c>
      <c r="P73" s="25">
        <v>311884.59999999998</v>
      </c>
      <c r="Q73" s="25">
        <v>962154.26000000024</v>
      </c>
      <c r="R73" s="39">
        <v>1947542.56</v>
      </c>
      <c r="S73" s="39">
        <v>3541310.0000000005</v>
      </c>
    </row>
    <row r="74" spans="1:19" s="34" customFormat="1" ht="15.75" customHeight="1" x14ac:dyDescent="0.25">
      <c r="A74" s="27"/>
      <c r="B74" s="46" t="s">
        <v>75</v>
      </c>
      <c r="C74" s="21">
        <v>177361.6</v>
      </c>
      <c r="D74" s="21">
        <v>18630.640000000014</v>
      </c>
      <c r="E74" s="22">
        <v>379895.81</v>
      </c>
      <c r="F74" s="40">
        <v>575888.05000000005</v>
      </c>
      <c r="G74" s="20">
        <v>223395.14999999997</v>
      </c>
      <c r="H74" s="20">
        <v>0</v>
      </c>
      <c r="I74" s="20">
        <v>300904.40000000002</v>
      </c>
      <c r="J74" s="39">
        <v>524299.55000000005</v>
      </c>
      <c r="K74" s="22">
        <v>41692.5</v>
      </c>
      <c r="L74" s="20">
        <v>412568.1</v>
      </c>
      <c r="M74" s="20">
        <v>0</v>
      </c>
      <c r="N74" s="40">
        <v>454260.6</v>
      </c>
      <c r="O74" s="20">
        <v>673503.7</v>
      </c>
      <c r="P74" s="20">
        <v>311884.59999999998</v>
      </c>
      <c r="Q74" s="20">
        <v>909451.56000000017</v>
      </c>
      <c r="R74" s="40">
        <v>1894839.86</v>
      </c>
      <c r="S74" s="40">
        <v>3449288.0600000005</v>
      </c>
    </row>
    <row r="75" spans="1:19" s="34" customFormat="1" ht="21" customHeight="1" x14ac:dyDescent="0.25">
      <c r="A75" s="27"/>
      <c r="B75" s="46" t="s">
        <v>76</v>
      </c>
      <c r="C75" s="21">
        <v>0</v>
      </c>
      <c r="D75" s="21">
        <v>0</v>
      </c>
      <c r="E75" s="22">
        <v>559.29999999999995</v>
      </c>
      <c r="F75" s="40">
        <v>559.29999999999995</v>
      </c>
      <c r="G75" s="20">
        <v>380.79999999999995</v>
      </c>
      <c r="H75" s="20">
        <v>1429.52</v>
      </c>
      <c r="I75" s="20">
        <v>595</v>
      </c>
      <c r="J75" s="39">
        <v>2405.3199999999997</v>
      </c>
      <c r="K75" s="22">
        <v>1.0658141036401503E-13</v>
      </c>
      <c r="L75" s="20">
        <v>0</v>
      </c>
      <c r="M75" s="20">
        <v>0</v>
      </c>
      <c r="N75" s="40">
        <v>1.0658141036401503E-13</v>
      </c>
      <c r="O75" s="20">
        <v>0</v>
      </c>
      <c r="P75" s="20">
        <v>0</v>
      </c>
      <c r="Q75" s="20">
        <v>2002.39</v>
      </c>
      <c r="R75" s="40">
        <v>2002.39</v>
      </c>
      <c r="S75" s="40">
        <v>4967.01</v>
      </c>
    </row>
    <row r="76" spans="1:19" s="34" customFormat="1" ht="15.75" customHeight="1" x14ac:dyDescent="0.25">
      <c r="A76" s="27"/>
      <c r="B76" s="46" t="s">
        <v>77</v>
      </c>
      <c r="C76" s="21">
        <v>0</v>
      </c>
      <c r="D76" s="21">
        <v>0</v>
      </c>
      <c r="E76" s="22">
        <v>3440.53</v>
      </c>
      <c r="F76" s="40">
        <v>3440.53</v>
      </c>
      <c r="G76" s="20">
        <v>1035.2999999999993</v>
      </c>
      <c r="H76" s="20">
        <v>12002</v>
      </c>
      <c r="I76" s="20">
        <v>16647.32</v>
      </c>
      <c r="J76" s="39">
        <v>29684.62</v>
      </c>
      <c r="K76" s="22">
        <v>1309.0000000000023</v>
      </c>
      <c r="L76" s="20">
        <v>0</v>
      </c>
      <c r="M76" s="20">
        <v>0</v>
      </c>
      <c r="N76" s="40">
        <v>1309.0000000000023</v>
      </c>
      <c r="O76" s="20">
        <v>0</v>
      </c>
      <c r="P76" s="20">
        <v>0</v>
      </c>
      <c r="Q76" s="20">
        <v>47674.01</v>
      </c>
      <c r="R76" s="40">
        <v>47674.01</v>
      </c>
      <c r="S76" s="40">
        <v>82108.160000000003</v>
      </c>
    </row>
    <row r="77" spans="1:19" s="34" customFormat="1" ht="23.25" customHeight="1" x14ac:dyDescent="0.25">
      <c r="A77" s="27"/>
      <c r="B77" s="46" t="s">
        <v>78</v>
      </c>
      <c r="C77" s="21">
        <v>0</v>
      </c>
      <c r="D77" s="21">
        <v>0</v>
      </c>
      <c r="E77" s="22">
        <v>0</v>
      </c>
      <c r="F77" s="40">
        <v>0</v>
      </c>
      <c r="G77" s="20">
        <v>0</v>
      </c>
      <c r="H77" s="20">
        <v>974.42000000000007</v>
      </c>
      <c r="I77" s="20">
        <v>946.05</v>
      </c>
      <c r="J77" s="39">
        <v>1920.47</v>
      </c>
      <c r="K77" s="22">
        <v>0</v>
      </c>
      <c r="L77" s="20">
        <v>0</v>
      </c>
      <c r="M77" s="20">
        <v>0</v>
      </c>
      <c r="N77" s="40">
        <v>0</v>
      </c>
      <c r="O77" s="20">
        <v>0</v>
      </c>
      <c r="P77" s="20">
        <v>0</v>
      </c>
      <c r="Q77" s="20">
        <v>3026.2999999999997</v>
      </c>
      <c r="R77" s="40">
        <v>3026.2999999999997</v>
      </c>
      <c r="S77" s="40">
        <v>4946.7699999999995</v>
      </c>
    </row>
    <row r="78" spans="1:19" s="34" customFormat="1" ht="15.75" customHeight="1" x14ac:dyDescent="0.25">
      <c r="A78" s="27" t="s">
        <v>79</v>
      </c>
      <c r="B78" s="28" t="s">
        <v>80</v>
      </c>
      <c r="C78" s="21">
        <v>2899.93</v>
      </c>
      <c r="D78" s="21">
        <v>0</v>
      </c>
      <c r="E78" s="22">
        <v>5608.92</v>
      </c>
      <c r="F78" s="40">
        <v>8508.85</v>
      </c>
      <c r="G78" s="20">
        <v>5879.28</v>
      </c>
      <c r="H78" s="20">
        <v>0</v>
      </c>
      <c r="I78" s="20">
        <v>2511.8999999999996</v>
      </c>
      <c r="J78" s="39">
        <v>8391.18</v>
      </c>
      <c r="K78" s="22">
        <v>0</v>
      </c>
      <c r="L78" s="20">
        <v>0</v>
      </c>
      <c r="M78" s="20">
        <v>19523.55</v>
      </c>
      <c r="N78" s="40">
        <v>19523.55</v>
      </c>
      <c r="O78" s="20">
        <v>0</v>
      </c>
      <c r="P78" s="20">
        <v>19535.77</v>
      </c>
      <c r="Q78" s="20">
        <v>6078.73</v>
      </c>
      <c r="R78" s="40">
        <v>25614.5</v>
      </c>
      <c r="S78" s="40">
        <v>62038.080000000002</v>
      </c>
    </row>
    <row r="79" spans="1:19" s="49" customFormat="1" ht="23.25" customHeight="1" x14ac:dyDescent="0.25">
      <c r="A79" s="47" t="s">
        <v>81</v>
      </c>
      <c r="B79" s="48" t="s">
        <v>82</v>
      </c>
      <c r="C79" s="21">
        <v>0</v>
      </c>
      <c r="D79" s="21">
        <v>0</v>
      </c>
      <c r="E79" s="22">
        <v>0</v>
      </c>
      <c r="F79" s="40">
        <v>0</v>
      </c>
      <c r="G79" s="20">
        <v>258865</v>
      </c>
      <c r="H79" s="20">
        <v>0</v>
      </c>
      <c r="I79" s="20">
        <v>0</v>
      </c>
      <c r="J79" s="39">
        <v>258865</v>
      </c>
      <c r="K79" s="22">
        <v>0</v>
      </c>
      <c r="L79" s="20">
        <v>129710</v>
      </c>
      <c r="M79" s="20">
        <v>0</v>
      </c>
      <c r="N79" s="40">
        <v>129710</v>
      </c>
      <c r="O79" s="20">
        <v>56680</v>
      </c>
      <c r="P79" s="20">
        <v>261422</v>
      </c>
      <c r="Q79" s="20">
        <v>548228.5</v>
      </c>
      <c r="R79" s="40">
        <v>866330.5</v>
      </c>
      <c r="S79" s="40">
        <v>1254905.5</v>
      </c>
    </row>
    <row r="80" spans="1:19" ht="22.5" customHeight="1" thickBot="1" x14ac:dyDescent="0.3">
      <c r="A80" s="50"/>
      <c r="B80" s="51" t="s">
        <v>83</v>
      </c>
      <c r="C80" s="52">
        <f>C4+C7+C26+C41+C46+C47+C48+C49+C69+C72</f>
        <v>1092489.53</v>
      </c>
      <c r="D80" s="52">
        <f t="shared" ref="D80:S80" si="7">D4+D7+D26+D41+D46+D47+D48+D49+D69+D72</f>
        <v>2910697.3400000008</v>
      </c>
      <c r="E80" s="52">
        <f t="shared" si="7"/>
        <v>2362224.4899999998</v>
      </c>
      <c r="F80" s="52">
        <f t="shared" si="7"/>
        <v>6365411.3599999994</v>
      </c>
      <c r="G80" s="52">
        <f t="shared" si="7"/>
        <v>2648683.2199999997</v>
      </c>
      <c r="H80" s="52">
        <f t="shared" si="7"/>
        <v>2299527.8899999997</v>
      </c>
      <c r="I80" s="52">
        <f t="shared" si="7"/>
        <v>1947627.1</v>
      </c>
      <c r="J80" s="52">
        <f t="shared" si="7"/>
        <v>6895838.21</v>
      </c>
      <c r="K80" s="52">
        <f t="shared" si="7"/>
        <v>2320882.2999999998</v>
      </c>
      <c r="L80" s="52">
        <f t="shared" si="7"/>
        <v>1574232.4899999998</v>
      </c>
      <c r="M80" s="52">
        <f t="shared" si="7"/>
        <v>801968.43</v>
      </c>
      <c r="N80" s="52">
        <f t="shared" si="7"/>
        <v>4697083.2200000007</v>
      </c>
      <c r="O80" s="52">
        <f t="shared" si="7"/>
        <v>3001379.9400000004</v>
      </c>
      <c r="P80" s="52">
        <f t="shared" si="7"/>
        <v>7097378.0799999991</v>
      </c>
      <c r="Q80" s="52">
        <f t="shared" si="7"/>
        <v>11980958.290000001</v>
      </c>
      <c r="R80" s="52">
        <f t="shared" si="7"/>
        <v>22079716.309999999</v>
      </c>
      <c r="S80" s="52">
        <f t="shared" si="7"/>
        <v>40038049.099999994</v>
      </c>
    </row>
    <row r="81" spans="1:19" x14ac:dyDescent="0.25">
      <c r="F81" s="61"/>
      <c r="Q81" s="61"/>
      <c r="S81" s="63"/>
    </row>
    <row r="82" spans="1:19" x14ac:dyDescent="0.25">
      <c r="E82" s="73"/>
      <c r="F82" s="61"/>
      <c r="G82" s="61"/>
      <c r="H82" s="61"/>
      <c r="I82" s="61"/>
      <c r="J82" s="61"/>
      <c r="L82" s="61"/>
      <c r="M82" s="61"/>
      <c r="N82" s="61"/>
      <c r="O82" s="61"/>
      <c r="P82" s="61"/>
      <c r="Q82" s="61"/>
      <c r="R82" s="61"/>
      <c r="S82" s="63"/>
    </row>
    <row r="83" spans="1:19" x14ac:dyDescent="0.25">
      <c r="E83" s="60"/>
      <c r="F83" s="61"/>
      <c r="I83" s="61"/>
      <c r="J83" s="61"/>
      <c r="L83" s="61"/>
      <c r="P83" s="61"/>
      <c r="Q83" s="61"/>
      <c r="S83" s="63"/>
    </row>
    <row r="84" spans="1:19" x14ac:dyDescent="0.25">
      <c r="S84" s="63"/>
    </row>
    <row r="85" spans="1:19" x14ac:dyDescent="0.25">
      <c r="A85" s="14"/>
      <c r="B85" s="14"/>
    </row>
    <row r="86" spans="1:19" x14ac:dyDescent="0.25">
      <c r="A86" s="14"/>
      <c r="B86" s="14"/>
    </row>
  </sheetData>
  <mergeCells count="20">
    <mergeCell ref="R2:R3"/>
    <mergeCell ref="S2:S3"/>
    <mergeCell ref="Q2:Q3"/>
    <mergeCell ref="P2:P3"/>
    <mergeCell ref="M2:M3"/>
    <mergeCell ref="N2:N3"/>
    <mergeCell ref="L2:L3"/>
    <mergeCell ref="O2:O3"/>
    <mergeCell ref="K2:K3"/>
    <mergeCell ref="I2:I3"/>
    <mergeCell ref="H2:H3"/>
    <mergeCell ref="J2:J3"/>
    <mergeCell ref="E2:E3"/>
    <mergeCell ref="F2:F3"/>
    <mergeCell ref="G2:G3"/>
    <mergeCell ref="D2:D3"/>
    <mergeCell ref="A1:B1"/>
    <mergeCell ref="A2:A3"/>
    <mergeCell ref="B2:B3"/>
    <mergeCell ref="C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mirela tarcan</dc:creator>
  <cp:lastModifiedBy>mirela tarcan</cp:lastModifiedBy>
  <dcterms:created xsi:type="dcterms:W3CDTF">2021-08-18T09:14:55Z</dcterms:created>
  <dcterms:modified xsi:type="dcterms:W3CDTF">2021-08-18T09:25:45Z</dcterms:modified>
</cp:coreProperties>
</file>